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alamrahmatulloh/Library/CloudStorage/GoogleDrive-alam@unsil.ac.id/My Drive/DATA/PENELITIAN/2023/"/>
    </mc:Choice>
  </mc:AlternateContent>
  <xr:revisionPtr revIDLastSave="0" documentId="13_ncr:1_{BC9B5DD8-E0A4-FF48-B4DA-1C4F4F250C30}" xr6:coauthVersionLast="46" xr6:coauthVersionMax="47" xr10:uidLastSave="{00000000-0000-0000-0000-000000000000}"/>
  <bookViews>
    <workbookView xWindow="16920" yWindow="500" windowWidth="16680" windowHeight="19440" xr2:uid="{00000000-000D-0000-FFFF-FFFF00000000}"/>
  </bookViews>
  <sheets>
    <sheet name="Tahun 1" sheetId="1" r:id="rId1"/>
    <sheet name="Tahun 2" sheetId="13" r:id="rId2"/>
    <sheet name="Tahun 3" sheetId="14" r:id="rId3"/>
    <sheet name="Referensi" sheetId="4" r:id="rId4"/>
  </sheets>
  <calcPr calcId="191029"/>
  <extLst>
    <ext uri="GoogleSheetsCustomDataVersion1">
      <go:sheetsCustomData xmlns:go="http://customooxmlschemas.google.com/" r:id="rId10" roundtripDataSignature="AMtx7mj6tJwNLARzEsGWnNGGEn/UrkLhdA=="/>
    </ext>
  </extLst>
</workbook>
</file>

<file path=xl/calcChain.xml><?xml version="1.0" encoding="utf-8"?>
<calcChain xmlns="http://schemas.openxmlformats.org/spreadsheetml/2006/main">
  <c r="H33" i="14" l="1"/>
  <c r="E33" i="14"/>
  <c r="B33" i="14"/>
  <c r="H32" i="14"/>
  <c r="E32" i="14"/>
  <c r="B32" i="14"/>
  <c r="H31" i="14"/>
  <c r="E31" i="14"/>
  <c r="B31" i="14"/>
  <c r="H30" i="14"/>
  <c r="E30" i="14"/>
  <c r="B30" i="14"/>
  <c r="H29" i="14"/>
  <c r="E29" i="14"/>
  <c r="B29" i="14"/>
  <c r="H28" i="14"/>
  <c r="E28" i="14"/>
  <c r="B28" i="14"/>
  <c r="H27" i="14"/>
  <c r="E27" i="14"/>
  <c r="B27" i="14"/>
  <c r="H26" i="14"/>
  <c r="E26" i="14"/>
  <c r="B26" i="14"/>
  <c r="H25" i="14"/>
  <c r="E25" i="14"/>
  <c r="B25" i="14"/>
  <c r="H24" i="14"/>
  <c r="E24" i="14"/>
  <c r="B24" i="14"/>
  <c r="H23" i="14"/>
  <c r="E23" i="14"/>
  <c r="B23" i="14"/>
  <c r="H22" i="14"/>
  <c r="E22" i="14"/>
  <c r="B22" i="14"/>
  <c r="H21" i="14"/>
  <c r="E21" i="14"/>
  <c r="B21" i="14"/>
  <c r="H20" i="14"/>
  <c r="E20" i="14"/>
  <c r="B20" i="14"/>
  <c r="H19" i="14"/>
  <c r="E19" i="14"/>
  <c r="B19" i="14"/>
  <c r="H18" i="14"/>
  <c r="E18" i="14"/>
  <c r="B18" i="14"/>
  <c r="H17" i="14"/>
  <c r="E17" i="14"/>
  <c r="B17" i="14"/>
  <c r="H16" i="14"/>
  <c r="E16" i="14"/>
  <c r="B16" i="14"/>
  <c r="H15" i="14"/>
  <c r="E15" i="14"/>
  <c r="B15" i="14"/>
  <c r="H14" i="14"/>
  <c r="E14" i="14"/>
  <c r="B14" i="14"/>
  <c r="H13" i="14"/>
  <c r="E13" i="14"/>
  <c r="B13" i="14"/>
  <c r="H12" i="14"/>
  <c r="E12" i="14"/>
  <c r="B12" i="14"/>
  <c r="H11" i="14"/>
  <c r="E11" i="14"/>
  <c r="B11" i="14"/>
  <c r="H10" i="14"/>
  <c r="E10" i="14"/>
  <c r="B10" i="14"/>
  <c r="H9" i="14"/>
  <c r="E9" i="14"/>
  <c r="B9" i="14"/>
  <c r="H8" i="14"/>
  <c r="E8" i="14"/>
  <c r="B8" i="14"/>
  <c r="H7" i="14"/>
  <c r="E7" i="14"/>
  <c r="B7" i="14"/>
  <c r="H6" i="14"/>
  <c r="E6" i="14"/>
  <c r="B6" i="14"/>
  <c r="H5" i="14"/>
  <c r="E5" i="14"/>
  <c r="L5" i="14" s="1"/>
  <c r="B5" i="14"/>
  <c r="H4" i="14"/>
  <c r="E4" i="14"/>
  <c r="B4" i="14"/>
  <c r="L4" i="14" s="1"/>
  <c r="A4" i="14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H3" i="14"/>
  <c r="E3" i="14"/>
  <c r="B3" i="14"/>
  <c r="L3" i="14" s="1"/>
  <c r="A3" i="14"/>
  <c r="L2" i="14"/>
  <c r="H2" i="14"/>
  <c r="H34" i="14" s="1"/>
  <c r="L6" i="14" s="1"/>
  <c r="E2" i="14"/>
  <c r="B2" i="14"/>
  <c r="H33" i="13"/>
  <c r="E33" i="13"/>
  <c r="B33" i="13"/>
  <c r="H32" i="13"/>
  <c r="E32" i="13"/>
  <c r="B32" i="13"/>
  <c r="H31" i="13"/>
  <c r="E31" i="13"/>
  <c r="B31" i="13"/>
  <c r="H30" i="13"/>
  <c r="E30" i="13"/>
  <c r="B30" i="13"/>
  <c r="H29" i="13"/>
  <c r="E29" i="13"/>
  <c r="B29" i="13"/>
  <c r="H28" i="13"/>
  <c r="E28" i="13"/>
  <c r="B28" i="13"/>
  <c r="H27" i="13"/>
  <c r="E27" i="13"/>
  <c r="B27" i="13"/>
  <c r="H26" i="13"/>
  <c r="E26" i="13"/>
  <c r="B26" i="13"/>
  <c r="H25" i="13"/>
  <c r="E25" i="13"/>
  <c r="B25" i="13"/>
  <c r="H24" i="13"/>
  <c r="E24" i="13"/>
  <c r="B24" i="13"/>
  <c r="H23" i="13"/>
  <c r="E23" i="13"/>
  <c r="B23" i="13"/>
  <c r="H22" i="13"/>
  <c r="E22" i="13"/>
  <c r="B22" i="13"/>
  <c r="H21" i="13"/>
  <c r="E21" i="13"/>
  <c r="B21" i="13"/>
  <c r="H20" i="13"/>
  <c r="E20" i="13"/>
  <c r="B20" i="13"/>
  <c r="H19" i="13"/>
  <c r="E19" i="13"/>
  <c r="B19" i="13"/>
  <c r="H18" i="13"/>
  <c r="E18" i="13"/>
  <c r="B18" i="13"/>
  <c r="H17" i="13"/>
  <c r="E17" i="13"/>
  <c r="B17" i="13"/>
  <c r="H16" i="13"/>
  <c r="E16" i="13"/>
  <c r="B16" i="13"/>
  <c r="H15" i="13"/>
  <c r="E15" i="13"/>
  <c r="B15" i="13"/>
  <c r="H14" i="13"/>
  <c r="E14" i="13"/>
  <c r="B14" i="13"/>
  <c r="H13" i="13"/>
  <c r="E13" i="13"/>
  <c r="B13" i="13"/>
  <c r="H12" i="13"/>
  <c r="E12" i="13"/>
  <c r="B12" i="13"/>
  <c r="H11" i="13"/>
  <c r="E11" i="13"/>
  <c r="B11" i="13"/>
  <c r="H10" i="13"/>
  <c r="E10" i="13"/>
  <c r="B10" i="13"/>
  <c r="H9" i="13"/>
  <c r="E9" i="13"/>
  <c r="B9" i="13"/>
  <c r="H8" i="13"/>
  <c r="E8" i="13"/>
  <c r="B8" i="13"/>
  <c r="H7" i="13"/>
  <c r="E7" i="13"/>
  <c r="B7" i="13"/>
  <c r="H6" i="13"/>
  <c r="E6" i="13"/>
  <c r="B6" i="13"/>
  <c r="H5" i="13"/>
  <c r="E5" i="13"/>
  <c r="B5" i="13"/>
  <c r="H4" i="13"/>
  <c r="E4" i="13"/>
  <c r="B4" i="13"/>
  <c r="H3" i="13"/>
  <c r="E3" i="13"/>
  <c r="B3" i="13"/>
  <c r="A3" i="13"/>
  <c r="A4" i="13" s="1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H2" i="13"/>
  <c r="H34" i="13" s="1"/>
  <c r="L4" i="13" s="1"/>
  <c r="E2" i="13"/>
  <c r="B2" i="13"/>
  <c r="L2" i="13" s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H28" i="1"/>
  <c r="H27" i="1"/>
  <c r="H26" i="1"/>
  <c r="H25" i="1"/>
  <c r="H24" i="1"/>
  <c r="H23" i="1"/>
  <c r="H22" i="1"/>
  <c r="A23" i="1"/>
  <c r="A24" i="1" s="1"/>
  <c r="A25" i="1" s="1"/>
  <c r="A26" i="1" s="1"/>
  <c r="A27" i="1" s="1"/>
  <c r="A28" i="1" s="1"/>
  <c r="B23" i="1"/>
  <c r="B24" i="1"/>
  <c r="B25" i="1"/>
  <c r="B26" i="1"/>
  <c r="B27" i="1"/>
  <c r="E2" i="1"/>
  <c r="H33" i="1"/>
  <c r="H32" i="1"/>
  <c r="H31" i="1"/>
  <c r="H30" i="1"/>
  <c r="H29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B33" i="1"/>
  <c r="B32" i="1"/>
  <c r="B31" i="1"/>
  <c r="B30" i="1"/>
  <c r="B29" i="1"/>
  <c r="B6" i="1"/>
  <c r="B3" i="1"/>
  <c r="B2" i="1"/>
  <c r="B4" i="1"/>
  <c r="B5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8" i="1"/>
  <c r="A3" i="1"/>
  <c r="A4" i="1" s="1"/>
  <c r="A5" i="1" s="1"/>
  <c r="A6" i="1" s="1"/>
  <c r="A7" i="1" s="1"/>
  <c r="A8" i="1" s="1"/>
  <c r="A9" i="1" s="1"/>
  <c r="A10" i="1" s="1"/>
  <c r="H2" i="1"/>
  <c r="L7" i="14" l="1"/>
  <c r="M7" i="14" s="1"/>
  <c r="M6" i="14"/>
  <c r="M2" i="14"/>
  <c r="L3" i="13"/>
  <c r="L5" i="13"/>
  <c r="L6" i="13"/>
  <c r="L2" i="1"/>
  <c r="H34" i="1"/>
  <c r="L5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M5" i="14" l="1"/>
  <c r="M3" i="14"/>
  <c r="M4" i="14"/>
  <c r="L7" i="13"/>
  <c r="M3" i="13" s="1"/>
  <c r="L4" i="1"/>
  <c r="L3" i="1"/>
  <c r="L6" i="1"/>
  <c r="A29" i="1"/>
  <c r="A30" i="1" s="1"/>
  <c r="A31" i="1" s="1"/>
  <c r="A32" i="1" s="1"/>
  <c r="A33" i="1" s="1"/>
  <c r="M7" i="13" l="1"/>
  <c r="M4" i="13"/>
  <c r="M2" i="13"/>
  <c r="M5" i="13"/>
  <c r="M6" i="13"/>
  <c r="L7" i="1"/>
  <c r="M4" i="1" s="1"/>
  <c r="M2" i="1" l="1"/>
  <c r="M3" i="1"/>
  <c r="M7" i="1"/>
  <c r="M6" i="1"/>
  <c r="M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Alam</author>
  </authors>
  <commentList>
    <comment ref="B1" authorId="0" shapeId="0" xr:uid="{9BFEE3F2-A877-C34C-AE91-FBAC1AD326C7}">
      <text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Tidak usah diisi, akan terisi otomatis</t>
        </r>
      </text>
    </comment>
    <comment ref="C1" authorId="0" shapeId="0" xr:uid="{4C91D187-2E68-A542-9768-F7C1596662E9}">
      <text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Silahkan Pilih Combobox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Alam</author>
  </authors>
  <commentList>
    <comment ref="B1" authorId="0" shapeId="0" xr:uid="{2570ED4C-845A-CC4C-AD38-AB873461D1B7}">
      <text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Tidak usah diisi, akan terisi otomatis</t>
        </r>
      </text>
    </comment>
    <comment ref="C1" authorId="0" shapeId="0" xr:uid="{6B701B92-7341-E049-B962-02866D0CE029}">
      <text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Silahkan Pilih Combobox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Alam</author>
  </authors>
  <commentList>
    <comment ref="B1" authorId="0" shapeId="0" xr:uid="{0A392192-515A-F04C-BF50-61872B337AB4}">
      <text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Tidak usah diisi, akan terisi otomatis</t>
        </r>
      </text>
    </comment>
    <comment ref="C1" authorId="0" shapeId="0" xr:uid="{B6D1DF3C-C84E-F54F-A8FD-BC1A2E47FA28}">
      <text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Silahkan Pilih Combobox</t>
        </r>
      </text>
    </comment>
  </commentList>
</comments>
</file>

<file path=xl/sharedStrings.xml><?xml version="1.0" encoding="utf-8"?>
<sst xmlns="http://schemas.openxmlformats.org/spreadsheetml/2006/main" count="136" uniqueCount="54">
  <si>
    <t>No.</t>
  </si>
  <si>
    <t>KELOMPOK</t>
  </si>
  <si>
    <t>KOMPONEN</t>
  </si>
  <si>
    <t>ITEM</t>
  </si>
  <si>
    <t>SATUAN</t>
  </si>
  <si>
    <t>VOLUME</t>
  </si>
  <si>
    <t>HARGA</t>
  </si>
  <si>
    <t>TOTAL</t>
  </si>
  <si>
    <t>Kelompok</t>
  </si>
  <si>
    <t>Komponen</t>
  </si>
  <si>
    <t>Tiket</t>
  </si>
  <si>
    <t>Uang Harian</t>
  </si>
  <si>
    <t>Penginapan</t>
  </si>
  <si>
    <t>Biaya Konsumsi</t>
  </si>
  <si>
    <t>HR Pembantu Lapangan</t>
  </si>
  <si>
    <t>Honorarium Narasumber</t>
  </si>
  <si>
    <t>Transport Lokal</t>
  </si>
  <si>
    <t>Unit</t>
  </si>
  <si>
    <t>Paket</t>
  </si>
  <si>
    <t>Satuan</t>
  </si>
  <si>
    <t>OJ</t>
  </si>
  <si>
    <t>OH</t>
  </si>
  <si>
    <t>Dibuat untuk mempermudah pembuatan draft awal RAB</t>
  </si>
  <si>
    <t>Informatika, Fakultas Teknik, Universitas Siliwangi</t>
  </si>
  <si>
    <t>https://if.unsil.ac.id</t>
  </si>
  <si>
    <t>Honorarium (Pelaksanaan Pengabdian)</t>
  </si>
  <si>
    <t>HR Moderator</t>
  </si>
  <si>
    <t>HR Panitia</t>
  </si>
  <si>
    <t>HR Pembantu Teknis/Asisten Pelaksana Kegiatan</t>
  </si>
  <si>
    <t>HR Pembawa Acara</t>
  </si>
  <si>
    <t>Biaya Pelatihan</t>
  </si>
  <si>
    <t>Uang Saku</t>
  </si>
  <si>
    <t>Biaya Paket Ruangan dan Konsumsi</t>
  </si>
  <si>
    <t>Perjalanan</t>
  </si>
  <si>
    <t>Taksi Perjalanan Dalam Negeri</t>
  </si>
  <si>
    <t>Biaya Lainnya</t>
  </si>
  <si>
    <t>Biaya Pendaftaran Luaran KI (paten, hak cipta dll)</t>
  </si>
  <si>
    <t>Biaya pendaftaran Luaran Iptek Lainnya (purwarupa, TTG, dll)</t>
  </si>
  <si>
    <t>Biaya Sertifikasi SNI atau standar lainnya</t>
  </si>
  <si>
    <t>Biaya pembuatan dokumen video</t>
  </si>
  <si>
    <t>Biaya publikasi di media masa</t>
  </si>
  <si>
    <t>Biaya penyusunan buku termasuk book chapter</t>
  </si>
  <si>
    <t>Biaya pendaftaran seminar nasional</t>
  </si>
  <si>
    <t>Biaya pendaftaran seminar internasional dalam negeri</t>
  </si>
  <si>
    <t>Biaya Publikasi artikel di Jurnal Nasional</t>
  </si>
  <si>
    <t>Biaya Publikasi artikel di Jurnal Internasional</t>
  </si>
  <si>
    <t>Teknologi dan Inovasi</t>
  </si>
  <si>
    <t>Alat Teknologi Tepat Guna</t>
  </si>
  <si>
    <t>Bahan Baku Produksi</t>
  </si>
  <si>
    <t>Barang Komponen Produksi</t>
  </si>
  <si>
    <t>Ruang penunjang Pelaksana Pengabdian</t>
  </si>
  <si>
    <t>Publikasi Jurnal Terakreditasi Nasional</t>
  </si>
  <si>
    <t>OK (kali)</t>
  </si>
  <si>
    <t>Referensi Template RAB BIMA ABDIMAS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</si>
</sst>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(* #,##0_);_(* \(#,##0\);_(* &quot;-&quot;_);_(@_)"/>
    <numFmt numFmtId="164" formatCode="0.0%"/>
  </numFmts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41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7">
    <xf numFmtId="0" fontId="0" fillId="0" borderId="0" xfId="0" applyFont="1" applyAlignment="1"/>
    <xf numFmtId="0" fontId="2" fillId="0" borderId="1" xfId="0" applyFont="1" applyBorder="1"/>
    <xf numFmtId="0" fontId="1" fillId="0" borderId="1" xfId="0" applyFont="1" applyBorder="1"/>
    <xf numFmtId="0" fontId="4" fillId="2" borderId="1" xfId="0" applyFont="1" applyFill="1" applyBorder="1"/>
    <xf numFmtId="0" fontId="5" fillId="2" borderId="1" xfId="0" applyFont="1" applyFill="1" applyBorder="1" applyProtection="1"/>
    <xf numFmtId="0" fontId="5" fillId="2" borderId="1" xfId="0" applyFont="1" applyFill="1" applyBorder="1" applyProtection="1">
      <protection locked="0"/>
    </xf>
    <xf numFmtId="0" fontId="0" fillId="0" borderId="0" xfId="0" applyFont="1" applyAlignment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3" fontId="2" fillId="0" borderId="1" xfId="0" applyNumberFormat="1" applyFont="1" applyBorder="1" applyProtection="1">
      <protection locked="0"/>
    </xf>
    <xf numFmtId="0" fontId="0" fillId="0" borderId="0" xfId="0" applyFont="1" applyAlignment="1" applyProtection="1"/>
    <xf numFmtId="0" fontId="2" fillId="3" borderId="1" xfId="0" applyFont="1" applyFill="1" applyBorder="1" applyProtection="1"/>
    <xf numFmtId="0" fontId="3" fillId="3" borderId="1" xfId="0" applyNumberFormat="1" applyFont="1" applyFill="1" applyBorder="1" applyProtection="1"/>
    <xf numFmtId="0" fontId="0" fillId="0" borderId="1" xfId="0" applyFont="1" applyBorder="1" applyAlignment="1"/>
    <xf numFmtId="0" fontId="7" fillId="0" borderId="0" xfId="0" applyFont="1" applyAlignment="1"/>
    <xf numFmtId="0" fontId="7" fillId="0" borderId="1" xfId="0" applyFont="1" applyBorder="1" applyAlignment="1"/>
    <xf numFmtId="0" fontId="8" fillId="0" borderId="0" xfId="1" applyAlignment="1"/>
    <xf numFmtId="0" fontId="2" fillId="3" borderId="1" xfId="0" applyFont="1" applyFill="1" applyBorder="1" applyProtection="1">
      <protection locked="0"/>
    </xf>
    <xf numFmtId="41" fontId="0" fillId="0" borderId="0" xfId="2" applyFont="1" applyAlignment="1" applyProtection="1">
      <protection locked="0"/>
    </xf>
    <xf numFmtId="9" fontId="0" fillId="0" borderId="0" xfId="3" applyFont="1" applyAlignment="1" applyProtection="1">
      <protection locked="0"/>
    </xf>
    <xf numFmtId="9" fontId="0" fillId="0" borderId="0" xfId="0" applyNumberFormat="1" applyFont="1" applyAlignment="1" applyProtection="1">
      <protection locked="0"/>
    </xf>
    <xf numFmtId="41" fontId="0" fillId="0" borderId="0" xfId="0" applyNumberFormat="1" applyFont="1" applyAlignment="1" applyProtection="1">
      <protection locked="0"/>
    </xf>
    <xf numFmtId="164" fontId="0" fillId="0" borderId="0" xfId="3" applyNumberFormat="1" applyFont="1" applyAlignment="1" applyProtection="1">
      <protection locked="0"/>
    </xf>
    <xf numFmtId="0" fontId="2" fillId="3" borderId="1" xfId="0" applyNumberFormat="1" applyFont="1" applyFill="1" applyBorder="1" applyProtection="1"/>
    <xf numFmtId="3" fontId="7" fillId="0" borderId="2" xfId="0" applyNumberFormat="1" applyFont="1" applyBorder="1" applyAlignme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/>
  </cellXfs>
  <cellStyles count="4">
    <cellStyle name="Comma [0]" xfId="2" builtinId="6"/>
    <cellStyle name="Hyperlink" xfId="1" builtinId="8"/>
    <cellStyle name="Normal" xfId="0" builtinId="0"/>
    <cellStyle name="Per cent" xfId="3" builtinId="5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color theme="1"/>
        <family val="2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color theme="1"/>
        <family val="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color theme="1"/>
        <family val="2"/>
      </font>
      <numFmt numFmtId="0" formatCode="General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color theme="1"/>
        <family val="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color theme="1"/>
        <family val="2"/>
      </font>
      <numFmt numFmtId="0" formatCode="General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color theme="1"/>
        <family val="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color theme="1"/>
        <family val="2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color theme="1"/>
        <family val="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color theme="1"/>
        <family val="2"/>
      </font>
      <numFmt numFmtId="0" formatCode="General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color theme="1"/>
        <family val="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color theme="1"/>
        <family val="2"/>
      </font>
      <numFmt numFmtId="0" formatCode="General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1" hidden="0"/>
    </dxf>
    <dxf>
      <font>
        <color theme="1"/>
        <family val="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0" hidden="0"/>
    </dxf>
    <dxf>
      <border>
        <bottom style="thin">
          <color rgb="FF000000"/>
        </bottom>
      </border>
    </dxf>
    <dxf>
      <protection locked="0" hidden="0"/>
    </dxf>
    <dxf>
      <protection locked="0" hidden="0"/>
    </dxf>
    <dxf>
      <font>
        <b/>
        <family val="2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color theme="1"/>
        <family val="2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color theme="1"/>
        <family val="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color theme="1"/>
        <family val="2"/>
      </font>
      <numFmt numFmtId="0" formatCode="General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color theme="1"/>
        <family val="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0" hidden="0"/>
    </dxf>
    <dxf>
      <font>
        <color theme="1"/>
        <family val="2"/>
      </font>
      <numFmt numFmtId="0" formatCode="General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1" hidden="0"/>
    </dxf>
    <dxf>
      <font>
        <color theme="1"/>
        <family val="2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0" hidden="0"/>
    </dxf>
    <dxf>
      <border>
        <bottom style="thin">
          <color rgb="FF000000"/>
        </bottom>
      </border>
    </dxf>
    <dxf>
      <protection locked="0" hidden="0"/>
    </dxf>
    <dxf>
      <protection locked="0" hidden="0"/>
    </dxf>
    <dxf>
      <font>
        <b/>
        <family val="2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protection locked="0" hidden="0"/>
    </dxf>
    <dxf>
      <protection locked="0" hidden="0"/>
    </dxf>
    <dxf>
      <border>
        <bottom style="thin">
          <color indexed="64"/>
        </bottom>
      </border>
    </dxf>
    <dxf>
      <font>
        <b/>
        <family val="2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4">
    <tableStyle name="Tahun 1-style" pivot="0" count="4" xr9:uid="{00000000-0011-0000-FFFF-FFFF00000000}">
      <tableStyleElement type="headerRow" dxfId="74"/>
      <tableStyleElement type="totalRow" dxfId="73"/>
      <tableStyleElement type="firstRowStripe" dxfId="72"/>
      <tableStyleElement type="secondRowStripe" dxfId="71"/>
    </tableStyle>
    <tableStyle name="Tahun 2-style" pivot="0" count="4" xr9:uid="{00000000-0011-0000-FFFF-FFFF01000000}">
      <tableStyleElement type="headerRow" dxfId="70"/>
      <tableStyleElement type="totalRow" dxfId="69"/>
      <tableStyleElement type="firstRowStripe" dxfId="68"/>
      <tableStyleElement type="secondRowStripe" dxfId="67"/>
    </tableStyle>
    <tableStyle name="Tahun 3-style" pivot="0" count="4" xr9:uid="{00000000-0011-0000-FFFF-FFFF02000000}">
      <tableStyleElement type="headerRow" dxfId="66"/>
      <tableStyleElement type="totalRow" dxfId="65"/>
      <tableStyleElement type="firstRowStripe" dxfId="64"/>
      <tableStyleElement type="secondRowStripe" dxfId="63"/>
    </tableStyle>
    <tableStyle name="Contoh View di Sistem-style" pivot="0" count="3" xr9:uid="{00000000-0011-0000-FFFF-FFFF03000000}">
      <tableStyleElement type="headerRow" dxfId="62"/>
      <tableStyleElement type="firstRowStripe" dxfId="61"/>
      <tableStyleElement type="secondRowStripe" dxfId="6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H34" totalsRowCount="1" headerRowDxfId="59" dataDxfId="57" totalsRowDxfId="56" headerRowBorderDxfId="58">
  <tableColumns count="8">
    <tableColumn id="1" xr3:uid="{00000000-0010-0000-0000-000001000000}" name="No." dataDxfId="15" totalsRowDxfId="7"/>
    <tableColumn id="2" xr3:uid="{00000000-0010-0000-0000-000002000000}" name="KELOMPOK" dataDxfId="14" totalsRowDxfId="6">
      <calculatedColumnFormula>IFERROR(VLOOKUP(Table_1[[#This Row],[KOMPONEN]],Referensi!$A$2:$B$42,2,FALSE),"")</calculatedColumnFormula>
    </tableColumn>
    <tableColumn id="3" xr3:uid="{00000000-0010-0000-0000-000003000000}" name="KOMPONEN" dataDxfId="13" totalsRowDxfId="5"/>
    <tableColumn id="4" xr3:uid="{00000000-0010-0000-0000-000004000000}" name="ITEM" dataDxfId="12" totalsRowDxfId="4"/>
    <tableColumn id="5" xr3:uid="{00000000-0010-0000-0000-000005000000}" name="SATUAN" dataDxfId="11" totalsRowDxfId="3">
      <calculatedColumnFormula>IFERROR(VLOOKUP(Table_1[[#This Row],[KOMPONEN]],Referensi!$A$2:$C$42,3,FALSE),"")</calculatedColumnFormula>
    </tableColumn>
    <tableColumn id="6" xr3:uid="{00000000-0010-0000-0000-000006000000}" name="VOLUME" dataDxfId="10" totalsRowDxfId="2"/>
    <tableColumn id="7" xr3:uid="{00000000-0010-0000-0000-000007000000}" name="HARGA" dataDxfId="9" totalsRowDxfId="1"/>
    <tableColumn id="8" xr3:uid="{00000000-0010-0000-0000-000008000000}" name="TOTAL" totalsRowFunction="custom" dataDxfId="8" totalsRowDxfId="0">
      <totalsRowFormula>SUM(Table_1[TOTAL])</totalsRowFormula>
    </tableColumn>
  </tableColumns>
  <tableStyleInfo name="Tahun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4B5893-FB0D-EA40-841B-83E873F87496}" name="Table_13" displayName="Table_13" ref="A1:H34" totalsRowCount="1" headerRowDxfId="55" dataDxfId="54" totalsRowDxfId="53" headerRowBorderDxfId="52">
  <tableColumns count="8">
    <tableColumn id="1" xr3:uid="{292C32DC-CDEF-794D-B188-4F02937B96AF}" name="No." dataDxfId="50" totalsRowDxfId="51"/>
    <tableColumn id="2" xr3:uid="{E0E56D1C-D6F1-1947-87FF-D3888B92D34C}" name="KELOMPOK" dataDxfId="48" totalsRowDxfId="49">
      <calculatedColumnFormula>IFERROR(VLOOKUP(Table_13[[#This Row],[KOMPONEN]],Referensi!$A$2:$B$42,2,FALSE),"")</calculatedColumnFormula>
    </tableColumn>
    <tableColumn id="3" xr3:uid="{38BE627F-AC72-6840-B619-A12042FCCBC9}" name="KOMPONEN" dataDxfId="46" totalsRowDxfId="47"/>
    <tableColumn id="4" xr3:uid="{F839BFE3-0EC3-0B49-AAFC-C8BB796C1A2A}" name="ITEM" dataDxfId="44" totalsRowDxfId="45"/>
    <tableColumn id="5" xr3:uid="{F680C5C6-F61A-CE48-916D-9C39F1484CD3}" name="SATUAN" dataDxfId="42" totalsRowDxfId="43">
      <calculatedColumnFormula>IFERROR(VLOOKUP(Table_13[[#This Row],[KOMPONEN]],Referensi!$A$2:$C$42,3,FALSE),"")</calculatedColumnFormula>
    </tableColumn>
    <tableColumn id="6" xr3:uid="{8EEDE00D-ACB8-5E4A-A646-EE138F1163C1}" name="VOLUME" dataDxfId="40" totalsRowDxfId="41"/>
    <tableColumn id="7" xr3:uid="{BA91F4EC-45C4-A74B-9C71-42971E418B18}" name="HARGA" dataDxfId="38" totalsRowDxfId="39"/>
    <tableColumn id="8" xr3:uid="{6816636E-12E6-754C-BC45-A9916DE859C7}" name="TOTAL" totalsRowFunction="custom" dataDxfId="36" totalsRowDxfId="37">
      <calculatedColumnFormula>'Tahun 2'!$G2*'Tahun 2'!$F2</calculatedColumnFormula>
      <totalsRowFormula>SUM(Table_13[TOTAL])</totalsRowFormula>
    </tableColumn>
  </tableColumns>
  <tableStyleInfo name="Tahun 1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D7C0856-0929-1F4E-82DD-C4588123BA54}" name="Table_134" displayName="Table_134" ref="A1:H34" totalsRowCount="1" headerRowDxfId="35" dataDxfId="34" totalsRowDxfId="33" headerRowBorderDxfId="32">
  <tableColumns count="8">
    <tableColumn id="1" xr3:uid="{DD2217A0-169D-7B4C-BD7B-15A0CDF64779}" name="No." dataDxfId="30" totalsRowDxfId="31"/>
    <tableColumn id="2" xr3:uid="{9D9BDD88-1598-B14E-BA6C-EC9179BEBAEB}" name="KELOMPOK" dataDxfId="28" totalsRowDxfId="29">
      <calculatedColumnFormula>IFERROR(VLOOKUP(Table_134[[#This Row],[KOMPONEN]],Referensi!$A$2:$B$42,2,FALSE),"")</calculatedColumnFormula>
    </tableColumn>
    <tableColumn id="3" xr3:uid="{0BC2FCC2-1F22-C747-B24C-C2015699C23B}" name="KOMPONEN" dataDxfId="26" totalsRowDxfId="27"/>
    <tableColumn id="4" xr3:uid="{26AB14DA-F98C-AB44-AE01-75F70A85A8FE}" name="ITEM" dataDxfId="24" totalsRowDxfId="25"/>
    <tableColumn id="5" xr3:uid="{299D88E5-D088-5E4E-BEF9-D774EA3FAC5E}" name="SATUAN" dataDxfId="22" totalsRowDxfId="23">
      <calculatedColumnFormula>IFERROR(VLOOKUP(Table_134[[#This Row],[KOMPONEN]],Referensi!$A$2:$C$42,3,FALSE),"")</calculatedColumnFormula>
    </tableColumn>
    <tableColumn id="6" xr3:uid="{70F074FC-9E4A-884E-869F-B7906B882751}" name="VOLUME" dataDxfId="20" totalsRowDxfId="21"/>
    <tableColumn id="7" xr3:uid="{961D273E-82E8-9944-9D97-9146148248DE}" name="HARGA" dataDxfId="18" totalsRowDxfId="19"/>
    <tableColumn id="8" xr3:uid="{7D73C776-676A-534C-A6CD-4CC947C4F5A7}" name="TOTAL" totalsRowFunction="custom" dataDxfId="16" totalsRowDxfId="17">
      <calculatedColumnFormula>'Tahun 3'!$G2*'Tahun 3'!$F2</calculatedColumnFormula>
      <totalsRowFormula>SUM(Table_134[TOTAL])</totalsRowFormula>
    </tableColumn>
  </tableColumns>
  <tableStyleInfo name="Tahun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if.unsil.ac.i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7"/>
  <sheetViews>
    <sheetView tabSelected="1" zoomScale="125" workbookViewId="0">
      <pane ySplit="1" topLeftCell="A2" activePane="bottomLeft" state="frozen"/>
      <selection pane="bottomLeft" activeCell="C4" sqref="C4"/>
    </sheetView>
  </sheetViews>
  <sheetFormatPr baseColWidth="10" defaultColWidth="14.5" defaultRowHeight="15" customHeight="1" x14ac:dyDescent="0.2"/>
  <cols>
    <col min="1" max="1" width="4.33203125" style="6" customWidth="1"/>
    <col min="2" max="2" width="38.5" style="10" customWidth="1"/>
    <col min="3" max="3" width="38.6640625" style="6" customWidth="1"/>
    <col min="4" max="4" width="23.33203125" style="6" customWidth="1"/>
    <col min="5" max="5" width="7.5" style="6" bestFit="1" customWidth="1"/>
    <col min="6" max="6" width="8.5" style="6" bestFit="1" customWidth="1"/>
    <col min="7" max="7" width="10.1640625" style="6" customWidth="1"/>
    <col min="8" max="8" width="12.6640625" style="6" customWidth="1"/>
    <col min="9" max="9" width="8.83203125" style="6" customWidth="1"/>
    <col min="10" max="10" width="2.5" style="6" customWidth="1"/>
    <col min="11" max="11" width="30.6640625" style="6" bestFit="1" customWidth="1"/>
    <col min="12" max="12" width="11.1640625" style="6" bestFit="1" customWidth="1"/>
    <col min="13" max="13" width="7.1640625" style="6" customWidth="1"/>
    <col min="14" max="14" width="4.1640625" style="6" customWidth="1"/>
    <col min="15" max="15" width="8.83203125" style="6" customWidth="1"/>
    <col min="16" max="16" width="11.1640625" style="6" bestFit="1" customWidth="1"/>
    <col min="17" max="17" width="8.83203125" style="6" customWidth="1"/>
    <col min="18" max="18" width="10.1640625" style="6" bestFit="1" customWidth="1"/>
    <col min="19" max="30" width="8.83203125" style="6" customWidth="1"/>
    <col min="31" max="16384" width="14.5" style="6"/>
  </cols>
  <sheetData>
    <row r="1" spans="1:19" x14ac:dyDescent="0.2">
      <c r="A1" s="5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19" x14ac:dyDescent="0.2">
      <c r="A2" s="7">
        <v>1</v>
      </c>
      <c r="B2" s="11" t="str">
        <f>IFERROR(VLOOKUP(Table_1[[#This Row],[KOMPONEN]],Referensi!$A$2:$B$42,2,FALSE),"")</f>
        <v>Biaya Lainnya</v>
      </c>
      <c r="C2" s="7" t="s">
        <v>44</v>
      </c>
      <c r="D2" s="7" t="s">
        <v>51</v>
      </c>
      <c r="E2" s="11" t="str">
        <f>IFERROR(VLOOKUP(Table_1[[#This Row],[KOMPONEN]],Referensi!$A$2:$C$42,3,FALSE),"")</f>
        <v>Paket</v>
      </c>
      <c r="F2" s="7">
        <v>1</v>
      </c>
      <c r="G2" s="9">
        <v>1</v>
      </c>
      <c r="H2" s="9">
        <f>'Tahun 1'!$G2*'Tahun 1'!$F2</f>
        <v>1</v>
      </c>
      <c r="K2" s="17" t="s">
        <v>35</v>
      </c>
      <c r="L2" s="18">
        <f ca="1">SUMIF(B2:H33,K2,H2:H33)</f>
        <v>1</v>
      </c>
      <c r="M2" s="22">
        <f t="shared" ref="M2:M7" ca="1" si="0">L2/$L$7</f>
        <v>1</v>
      </c>
      <c r="O2" s="20"/>
      <c r="P2" s="21"/>
    </row>
    <row r="3" spans="1:19" x14ac:dyDescent="0.2">
      <c r="A3" s="7">
        <f>A2+1</f>
        <v>2</v>
      </c>
      <c r="B3" s="11" t="str">
        <f>IFERROR(VLOOKUP(Table_1[[#This Row],[KOMPONEN]],Referensi!$A$2:$B$42,2,FALSE),"")</f>
        <v/>
      </c>
      <c r="C3" s="7"/>
      <c r="D3" s="7"/>
      <c r="E3" s="11" t="str">
        <f>IFERROR(VLOOKUP(Table_1[[#This Row],[KOMPONEN]],Referensi!$A$2:$C$42,3,FALSE),"")</f>
        <v/>
      </c>
      <c r="F3" s="7"/>
      <c r="G3" s="9"/>
      <c r="H3" s="9">
        <f>'Tahun 1'!$G3*'Tahun 1'!$F3</f>
        <v>0</v>
      </c>
      <c r="K3" s="17" t="s">
        <v>25</v>
      </c>
      <c r="L3" s="18">
        <f t="shared" ref="L3:L6" ca="1" si="1">SUMIF(B3:H34,K3,H3:H34)</f>
        <v>0</v>
      </c>
      <c r="M3" s="22">
        <f t="shared" ca="1" si="0"/>
        <v>0</v>
      </c>
      <c r="O3" s="20"/>
      <c r="P3" s="21"/>
      <c r="R3" s="21"/>
      <c r="S3" s="19"/>
    </row>
    <row r="4" spans="1:19" x14ac:dyDescent="0.2">
      <c r="A4" s="7">
        <f t="shared" ref="A4:A29" si="2">A3+1</f>
        <v>3</v>
      </c>
      <c r="B4" s="11" t="str">
        <f>IFERROR(VLOOKUP(Table_1[[#This Row],[KOMPONEN]],Referensi!$A$2:$B$42,2,FALSE),"")</f>
        <v/>
      </c>
      <c r="C4" s="7"/>
      <c r="D4" s="7"/>
      <c r="E4" s="11" t="str">
        <f>IFERROR(VLOOKUP(Table_1[[#This Row],[KOMPONEN]],Referensi!$A$2:$C$42,3,FALSE),"")</f>
        <v/>
      </c>
      <c r="F4" s="7"/>
      <c r="G4" s="9"/>
      <c r="H4" s="9">
        <f>'Tahun 1'!$G4*'Tahun 1'!$F4</f>
        <v>0</v>
      </c>
      <c r="K4" s="17" t="s">
        <v>30</v>
      </c>
      <c r="L4" s="18">
        <f t="shared" ca="1" si="1"/>
        <v>0</v>
      </c>
      <c r="M4" s="22">
        <f t="shared" ca="1" si="0"/>
        <v>0</v>
      </c>
      <c r="O4" s="20"/>
      <c r="P4" s="21"/>
    </row>
    <row r="5" spans="1:19" x14ac:dyDescent="0.2">
      <c r="A5" s="7">
        <f t="shared" si="2"/>
        <v>4</v>
      </c>
      <c r="B5" s="11" t="str">
        <f>IFERROR(VLOOKUP(Table_1[[#This Row],[KOMPONEN]],Referensi!$A$2:$B$42,2,FALSE),"")</f>
        <v/>
      </c>
      <c r="C5" s="7"/>
      <c r="D5" s="7"/>
      <c r="E5" s="11" t="str">
        <f>IFERROR(VLOOKUP(Table_1[[#This Row],[KOMPONEN]],Referensi!$A$2:$C$42,3,FALSE),"")</f>
        <v/>
      </c>
      <c r="F5" s="7"/>
      <c r="G5" s="9"/>
      <c r="H5" s="9">
        <f>'Tahun 1'!$G5*'Tahun 1'!$F5</f>
        <v>0</v>
      </c>
      <c r="K5" s="17" t="s">
        <v>33</v>
      </c>
      <c r="L5" s="18">
        <f t="shared" ca="1" si="1"/>
        <v>0</v>
      </c>
      <c r="M5" s="22">
        <f t="shared" ca="1" si="0"/>
        <v>0</v>
      </c>
      <c r="O5" s="20"/>
      <c r="P5" s="21"/>
    </row>
    <row r="6" spans="1:19" x14ac:dyDescent="0.2">
      <c r="A6" s="7">
        <f t="shared" si="2"/>
        <v>5</v>
      </c>
      <c r="B6" s="11" t="str">
        <f>IFERROR(VLOOKUP(Table_1[[#This Row],[KOMPONEN]],Referensi!$A$2:$B$42,2,FALSE),"")</f>
        <v/>
      </c>
      <c r="C6" s="7"/>
      <c r="D6" s="7"/>
      <c r="E6" s="11" t="str">
        <f>IFERROR(VLOOKUP(Table_1[[#This Row],[KOMPONEN]],Referensi!$A$2:$C$42,3,FALSE),"")</f>
        <v/>
      </c>
      <c r="F6" s="7"/>
      <c r="G6" s="9"/>
      <c r="H6" s="9">
        <f>'Tahun 1'!$G6*'Tahun 1'!$F6</f>
        <v>0</v>
      </c>
      <c r="K6" s="17" t="s">
        <v>46</v>
      </c>
      <c r="L6" s="18">
        <f t="shared" ca="1" si="1"/>
        <v>0</v>
      </c>
      <c r="M6" s="22">
        <f t="shared" ca="1" si="0"/>
        <v>0</v>
      </c>
      <c r="O6" s="20"/>
      <c r="P6" s="21"/>
    </row>
    <row r="7" spans="1:19" x14ac:dyDescent="0.2">
      <c r="A7" s="7">
        <f t="shared" si="2"/>
        <v>6</v>
      </c>
      <c r="B7" s="11" t="str">
        <f>IFERROR(VLOOKUP(Table_1[[#This Row],[KOMPONEN]],Referensi!$A$2:$B$42,2,FALSE),"")</f>
        <v/>
      </c>
      <c r="C7" s="7"/>
      <c r="D7" s="7"/>
      <c r="E7" s="11" t="str">
        <f>IFERROR(VLOOKUP(Table_1[[#This Row],[KOMPONEN]],Referensi!$A$2:$C$42,3,FALSE),"")</f>
        <v/>
      </c>
      <c r="F7" s="7"/>
      <c r="G7" s="9"/>
      <c r="H7" s="9">
        <f>'Tahun 1'!$G7*'Tahun 1'!$F7</f>
        <v>0</v>
      </c>
      <c r="L7" s="18">
        <f ca="1">SUM(L2:L6)</f>
        <v>1</v>
      </c>
      <c r="M7" s="19">
        <f t="shared" ca="1" si="0"/>
        <v>1</v>
      </c>
      <c r="O7" s="20"/>
    </row>
    <row r="8" spans="1:19" x14ac:dyDescent="0.2">
      <c r="A8" s="7">
        <f t="shared" si="2"/>
        <v>7</v>
      </c>
      <c r="B8" s="11" t="str">
        <f>IFERROR(VLOOKUP(Table_1[[#This Row],[KOMPONEN]],Referensi!$A$2:$B$42,2,FALSE),"")</f>
        <v/>
      </c>
      <c r="C8" s="7"/>
      <c r="D8" s="7"/>
      <c r="E8" s="11" t="str">
        <f>IFERROR(VLOOKUP(Table_1[[#This Row],[KOMPONEN]],Referensi!$A$2:$C$42,3,FALSE),"")</f>
        <v/>
      </c>
      <c r="F8" s="7"/>
      <c r="G8" s="9"/>
      <c r="H8" s="9">
        <f>'Tahun 1'!$G8*'Tahun 1'!$F8</f>
        <v>0</v>
      </c>
    </row>
    <row r="9" spans="1:19" x14ac:dyDescent="0.2">
      <c r="A9" s="7">
        <f t="shared" si="2"/>
        <v>8</v>
      </c>
      <c r="B9" s="11" t="str">
        <f>IFERROR(VLOOKUP(Table_1[[#This Row],[KOMPONEN]],Referensi!$A$2:$B$42,2,FALSE),"")</f>
        <v/>
      </c>
      <c r="C9" s="7"/>
      <c r="D9" s="7"/>
      <c r="E9" s="11" t="str">
        <f>IFERROR(VLOOKUP(Table_1[[#This Row],[KOMPONEN]],Referensi!$A$2:$C$42,3,FALSE),"")</f>
        <v/>
      </c>
      <c r="F9" s="7"/>
      <c r="G9" s="9"/>
      <c r="H9" s="9">
        <f>'Tahun 1'!$G9*'Tahun 1'!$F9</f>
        <v>0</v>
      </c>
    </row>
    <row r="10" spans="1:19" x14ac:dyDescent="0.2">
      <c r="A10" s="7">
        <f t="shared" si="2"/>
        <v>9</v>
      </c>
      <c r="B10" s="11" t="str">
        <f>IFERROR(VLOOKUP(Table_1[[#This Row],[KOMPONEN]],Referensi!$A$2:$B$42,2,FALSE),"")</f>
        <v/>
      </c>
      <c r="C10" s="7"/>
      <c r="D10" s="7"/>
      <c r="E10" s="11" t="str">
        <f>IFERROR(VLOOKUP(Table_1[[#This Row],[KOMPONEN]],Referensi!$A$2:$C$42,3,FALSE),"")</f>
        <v/>
      </c>
      <c r="F10" s="7"/>
      <c r="G10" s="9"/>
      <c r="H10" s="9">
        <f>'Tahun 1'!$G10*'Tahun 1'!$F10</f>
        <v>0</v>
      </c>
    </row>
    <row r="11" spans="1:19" x14ac:dyDescent="0.2">
      <c r="A11" s="7">
        <f t="shared" si="2"/>
        <v>10</v>
      </c>
      <c r="B11" s="11" t="str">
        <f>IFERROR(VLOOKUP(Table_1[[#This Row],[KOMPONEN]],Referensi!$A$2:$B$42,2,FALSE),"")</f>
        <v/>
      </c>
      <c r="C11" s="7"/>
      <c r="D11" s="7"/>
      <c r="E11" s="11" t="str">
        <f>IFERROR(VLOOKUP(Table_1[[#This Row],[KOMPONEN]],Referensi!$A$2:$C$42,3,FALSE),"")</f>
        <v/>
      </c>
      <c r="F11" s="7"/>
      <c r="G11" s="9"/>
      <c r="H11" s="9">
        <f>'Tahun 1'!$G11*'Tahun 1'!$F11</f>
        <v>0</v>
      </c>
    </row>
    <row r="12" spans="1:19" x14ac:dyDescent="0.2">
      <c r="A12" s="7">
        <f t="shared" si="2"/>
        <v>11</v>
      </c>
      <c r="B12" s="11" t="str">
        <f>IFERROR(VLOOKUP(Table_1[[#This Row],[KOMPONEN]],Referensi!$A$2:$B$42,2,FALSE),"")</f>
        <v/>
      </c>
      <c r="C12" s="7"/>
      <c r="D12" s="7"/>
      <c r="E12" s="11" t="str">
        <f>IFERROR(VLOOKUP(Table_1[[#This Row],[KOMPONEN]],Referensi!$A$2:$C$42,3,FALSE),"")</f>
        <v/>
      </c>
      <c r="F12" s="7"/>
      <c r="G12" s="9"/>
      <c r="H12" s="9">
        <f>'Tahun 1'!$G12*'Tahun 1'!$F12</f>
        <v>0</v>
      </c>
    </row>
    <row r="13" spans="1:19" x14ac:dyDescent="0.2">
      <c r="A13" s="7">
        <f t="shared" si="2"/>
        <v>12</v>
      </c>
      <c r="B13" s="11" t="str">
        <f>IFERROR(VLOOKUP(Table_1[[#This Row],[KOMPONEN]],Referensi!$A$2:$B$42,2,FALSE),"")</f>
        <v/>
      </c>
      <c r="C13" s="7"/>
      <c r="D13" s="7"/>
      <c r="E13" s="11" t="str">
        <f>IFERROR(VLOOKUP(Table_1[[#This Row],[KOMPONEN]],Referensi!$A$2:$C$42,3,FALSE),"")</f>
        <v/>
      </c>
      <c r="F13" s="7"/>
      <c r="G13" s="9"/>
      <c r="H13" s="9">
        <f>'Tahun 1'!$G13*'Tahun 1'!$F13</f>
        <v>0</v>
      </c>
    </row>
    <row r="14" spans="1:19" x14ac:dyDescent="0.2">
      <c r="A14" s="7">
        <f t="shared" si="2"/>
        <v>13</v>
      </c>
      <c r="B14" s="11" t="str">
        <f>IFERROR(VLOOKUP(Table_1[[#This Row],[KOMPONEN]],Referensi!$A$2:$B$42,2,FALSE),"")</f>
        <v/>
      </c>
      <c r="C14" s="7"/>
      <c r="D14" s="7"/>
      <c r="E14" s="11" t="str">
        <f>IFERROR(VLOOKUP(Table_1[[#This Row],[KOMPONEN]],Referensi!$A$2:$C$42,3,FALSE),"")</f>
        <v/>
      </c>
      <c r="F14" s="7"/>
      <c r="G14" s="9"/>
      <c r="H14" s="9">
        <f>'Tahun 1'!$G14*'Tahun 1'!$F14</f>
        <v>0</v>
      </c>
    </row>
    <row r="15" spans="1:19" x14ac:dyDescent="0.2">
      <c r="A15" s="7">
        <f t="shared" si="2"/>
        <v>14</v>
      </c>
      <c r="B15" s="11" t="str">
        <f>IFERROR(VLOOKUP(Table_1[[#This Row],[KOMPONEN]],Referensi!$A$2:$B$42,2,FALSE),"")</f>
        <v/>
      </c>
      <c r="C15" s="7"/>
      <c r="D15" s="7"/>
      <c r="E15" s="11" t="str">
        <f>IFERROR(VLOOKUP(Table_1[[#This Row],[KOMPONEN]],Referensi!$A$2:$C$42,3,FALSE),"")</f>
        <v/>
      </c>
      <c r="F15" s="7"/>
      <c r="G15" s="9"/>
      <c r="H15" s="9">
        <f>'Tahun 1'!$G15*'Tahun 1'!$F15</f>
        <v>0</v>
      </c>
    </row>
    <row r="16" spans="1:19" x14ac:dyDescent="0.2">
      <c r="A16" s="7">
        <f t="shared" si="2"/>
        <v>15</v>
      </c>
      <c r="B16" s="11" t="str">
        <f>IFERROR(VLOOKUP(Table_1[[#This Row],[KOMPONEN]],Referensi!$A$2:$B$42,2,FALSE),"")</f>
        <v/>
      </c>
      <c r="C16" s="7"/>
      <c r="D16" s="7"/>
      <c r="E16" s="11" t="str">
        <f>IFERROR(VLOOKUP(Table_1[[#This Row],[KOMPONEN]],Referensi!$A$2:$C$42,3,FALSE),"")</f>
        <v/>
      </c>
      <c r="F16" s="7"/>
      <c r="G16" s="9"/>
      <c r="H16" s="9">
        <f>'Tahun 1'!$G16*'Tahun 1'!$F16</f>
        <v>0</v>
      </c>
    </row>
    <row r="17" spans="1:8" x14ac:dyDescent="0.2">
      <c r="A17" s="7">
        <f t="shared" si="2"/>
        <v>16</v>
      </c>
      <c r="B17" s="11" t="str">
        <f>IFERROR(VLOOKUP(Table_1[[#This Row],[KOMPONEN]],Referensi!$A$2:$B$42,2,FALSE),"")</f>
        <v/>
      </c>
      <c r="C17" s="7"/>
      <c r="D17" s="7"/>
      <c r="E17" s="11" t="str">
        <f>IFERROR(VLOOKUP(Table_1[[#This Row],[KOMPONEN]],Referensi!$A$2:$C$42,3,FALSE),"")</f>
        <v/>
      </c>
      <c r="F17" s="7"/>
      <c r="G17" s="9"/>
      <c r="H17" s="9">
        <f>'Tahun 1'!$G17*'Tahun 1'!$F17</f>
        <v>0</v>
      </c>
    </row>
    <row r="18" spans="1:8" x14ac:dyDescent="0.2">
      <c r="A18" s="7">
        <f t="shared" si="2"/>
        <v>17</v>
      </c>
      <c r="B18" s="11" t="str">
        <f>IFERROR(VLOOKUP(Table_1[[#This Row],[KOMPONEN]],Referensi!$A$2:$B$42,2,FALSE),"")</f>
        <v/>
      </c>
      <c r="C18" s="7"/>
      <c r="D18" s="7"/>
      <c r="E18" s="11" t="str">
        <f>IFERROR(VLOOKUP(Table_1[[#This Row],[KOMPONEN]],Referensi!$A$2:$C$42,3,FALSE),"")</f>
        <v/>
      </c>
      <c r="F18" s="7"/>
      <c r="G18" s="9"/>
      <c r="H18" s="9">
        <f>'Tahun 1'!$G18*'Tahun 1'!$F18</f>
        <v>0</v>
      </c>
    </row>
    <row r="19" spans="1:8" x14ac:dyDescent="0.2">
      <c r="A19" s="7">
        <f t="shared" si="2"/>
        <v>18</v>
      </c>
      <c r="B19" s="11" t="str">
        <f>IFERROR(VLOOKUP(Table_1[[#This Row],[KOMPONEN]],Referensi!$A$2:$B$42,2,FALSE),"")</f>
        <v/>
      </c>
      <c r="C19" s="7"/>
      <c r="D19" s="7"/>
      <c r="E19" s="11" t="str">
        <f>IFERROR(VLOOKUP(Table_1[[#This Row],[KOMPONEN]],Referensi!$A$2:$C$42,3,FALSE),"")</f>
        <v/>
      </c>
      <c r="F19" s="7"/>
      <c r="G19" s="9"/>
      <c r="H19" s="9">
        <f>'Tahun 1'!$G19*'Tahun 1'!$F19</f>
        <v>0</v>
      </c>
    </row>
    <row r="20" spans="1:8" x14ac:dyDescent="0.2">
      <c r="A20" s="7">
        <f t="shared" si="2"/>
        <v>19</v>
      </c>
      <c r="B20" s="11" t="str">
        <f>IFERROR(VLOOKUP(Table_1[[#This Row],[KOMPONEN]],Referensi!$A$2:$B$42,2,FALSE),"")</f>
        <v/>
      </c>
      <c r="C20" s="7"/>
      <c r="D20" s="7"/>
      <c r="E20" s="11" t="str">
        <f>IFERROR(VLOOKUP(Table_1[[#This Row],[KOMPONEN]],Referensi!$A$2:$C$42,3,FALSE),"")</f>
        <v/>
      </c>
      <c r="F20" s="7"/>
      <c r="G20" s="9"/>
      <c r="H20" s="9">
        <f>'Tahun 1'!$G20*'Tahun 1'!$F20</f>
        <v>0</v>
      </c>
    </row>
    <row r="21" spans="1:8" ht="15.75" customHeight="1" x14ac:dyDescent="0.2">
      <c r="A21" s="7">
        <f t="shared" si="2"/>
        <v>20</v>
      </c>
      <c r="B21" s="11" t="str">
        <f>IFERROR(VLOOKUP(Table_1[[#This Row],[KOMPONEN]],Referensi!$A$2:$B$42,2,FALSE),"")</f>
        <v/>
      </c>
      <c r="C21" s="7"/>
      <c r="D21" s="7"/>
      <c r="E21" s="11" t="str">
        <f>IFERROR(VLOOKUP(Table_1[[#This Row],[KOMPONEN]],Referensi!$A$2:$C$42,3,FALSE),"")</f>
        <v/>
      </c>
      <c r="F21" s="7"/>
      <c r="G21" s="9"/>
      <c r="H21" s="9">
        <f>'Tahun 1'!$G21*'Tahun 1'!$F21</f>
        <v>0</v>
      </c>
    </row>
    <row r="22" spans="1:8" ht="15.75" customHeight="1" x14ac:dyDescent="0.2">
      <c r="A22" s="7">
        <f t="shared" si="2"/>
        <v>21</v>
      </c>
      <c r="B22" s="11" t="str">
        <f>IFERROR(VLOOKUP(Table_1[[#This Row],[KOMPONEN]],Referensi!$A$2:$B$42,2,FALSE),"")</f>
        <v/>
      </c>
      <c r="C22" s="7"/>
      <c r="D22" s="7"/>
      <c r="E22" s="11" t="str">
        <f>IFERROR(VLOOKUP(Table_1[[#This Row],[KOMPONEN]],Referensi!$A$2:$C$42,3,FALSE),"")</f>
        <v/>
      </c>
      <c r="F22" s="7"/>
      <c r="G22" s="9"/>
      <c r="H22" s="9">
        <f>'Tahun 1'!$G22*'Tahun 1'!$F22</f>
        <v>0</v>
      </c>
    </row>
    <row r="23" spans="1:8" ht="15.75" customHeight="1" x14ac:dyDescent="0.2">
      <c r="A23" s="7">
        <f t="shared" si="2"/>
        <v>22</v>
      </c>
      <c r="B23" s="23" t="str">
        <f>IFERROR(VLOOKUP(Table_1[[#This Row],[KOMPONEN]],Referensi!$A$2:$B$42,2,FALSE),"")</f>
        <v/>
      </c>
      <c r="C23" s="7"/>
      <c r="D23" s="7"/>
      <c r="E23" s="11" t="str">
        <f>IFERROR(VLOOKUP(Table_1[[#This Row],[KOMPONEN]],Referensi!$A$2:$C$42,3,FALSE),"")</f>
        <v/>
      </c>
      <c r="F23" s="7"/>
      <c r="G23" s="9"/>
      <c r="H23" s="9">
        <f>'Tahun 1'!$G23*'Tahun 1'!$F23</f>
        <v>0</v>
      </c>
    </row>
    <row r="24" spans="1:8" ht="15.75" customHeight="1" x14ac:dyDescent="0.2">
      <c r="A24" s="7">
        <f t="shared" si="2"/>
        <v>23</v>
      </c>
      <c r="B24" s="23" t="str">
        <f>IFERROR(VLOOKUP(Table_1[[#This Row],[KOMPONEN]],Referensi!$A$2:$B$42,2,FALSE),"")</f>
        <v/>
      </c>
      <c r="C24" s="7"/>
      <c r="D24" s="7"/>
      <c r="E24" s="11" t="str">
        <f>IFERROR(VLOOKUP(Table_1[[#This Row],[KOMPONEN]],Referensi!$A$2:$C$42,3,FALSE),"")</f>
        <v/>
      </c>
      <c r="F24" s="7"/>
      <c r="G24" s="9"/>
      <c r="H24" s="9">
        <f>'Tahun 1'!$G24*'Tahun 1'!$F24</f>
        <v>0</v>
      </c>
    </row>
    <row r="25" spans="1:8" ht="15.75" customHeight="1" x14ac:dyDescent="0.2">
      <c r="A25" s="7">
        <f t="shared" si="2"/>
        <v>24</v>
      </c>
      <c r="B25" s="23" t="str">
        <f>IFERROR(VLOOKUP(Table_1[[#This Row],[KOMPONEN]],Referensi!$A$2:$B$42,2,FALSE),"")</f>
        <v/>
      </c>
      <c r="C25" s="7"/>
      <c r="D25" s="7"/>
      <c r="E25" s="11" t="str">
        <f>IFERROR(VLOOKUP(Table_1[[#This Row],[KOMPONEN]],Referensi!$A$2:$C$42,3,FALSE),"")</f>
        <v/>
      </c>
      <c r="F25" s="7"/>
      <c r="G25" s="9"/>
      <c r="H25" s="9">
        <f>'Tahun 1'!$G25*'Tahun 1'!$F25</f>
        <v>0</v>
      </c>
    </row>
    <row r="26" spans="1:8" ht="15.75" customHeight="1" x14ac:dyDescent="0.2">
      <c r="A26" s="7">
        <f t="shared" si="2"/>
        <v>25</v>
      </c>
      <c r="B26" s="23" t="str">
        <f>IFERROR(VLOOKUP(Table_1[[#This Row],[KOMPONEN]],Referensi!$A$2:$B$42,2,FALSE),"")</f>
        <v/>
      </c>
      <c r="C26" s="7"/>
      <c r="D26" s="7"/>
      <c r="E26" s="11" t="str">
        <f>IFERROR(VLOOKUP(Table_1[[#This Row],[KOMPONEN]],Referensi!$A$2:$C$42,3,FALSE),"")</f>
        <v/>
      </c>
      <c r="F26" s="7"/>
      <c r="G26" s="9"/>
      <c r="H26" s="9">
        <f>'Tahun 1'!$G26*'Tahun 1'!$F26</f>
        <v>0</v>
      </c>
    </row>
    <row r="27" spans="1:8" ht="15.75" customHeight="1" x14ac:dyDescent="0.2">
      <c r="A27" s="7">
        <f t="shared" si="2"/>
        <v>26</v>
      </c>
      <c r="B27" s="23" t="str">
        <f>IFERROR(VLOOKUP(Table_1[[#This Row],[KOMPONEN]],Referensi!$A$2:$B$42,2,FALSE),"")</f>
        <v/>
      </c>
      <c r="C27" s="7"/>
      <c r="D27" s="7"/>
      <c r="E27" s="11" t="str">
        <f>IFERROR(VLOOKUP(Table_1[[#This Row],[KOMPONEN]],Referensi!$A$2:$C$42,3,FALSE),"")</f>
        <v/>
      </c>
      <c r="F27" s="7"/>
      <c r="G27" s="9"/>
      <c r="H27" s="9">
        <f>'Tahun 1'!$G27*'Tahun 1'!$F27</f>
        <v>0</v>
      </c>
    </row>
    <row r="28" spans="1:8" ht="15.75" customHeight="1" x14ac:dyDescent="0.2">
      <c r="A28" s="7">
        <f t="shared" si="2"/>
        <v>27</v>
      </c>
      <c r="B28" s="11" t="str">
        <f>IFERROR(VLOOKUP(Table_1[[#This Row],[KOMPONEN]],Referensi!$A$2:$B$42,2,FALSE),"")</f>
        <v/>
      </c>
      <c r="C28" s="7"/>
      <c r="D28" s="7"/>
      <c r="E28" s="11" t="str">
        <f>IFERROR(VLOOKUP(Table_1[[#This Row],[KOMPONEN]],Referensi!$A$2:$C$42,3,FALSE),"")</f>
        <v/>
      </c>
      <c r="F28" s="7"/>
      <c r="G28" s="9"/>
      <c r="H28" s="9">
        <f>'Tahun 1'!$G28*'Tahun 1'!$F28</f>
        <v>0</v>
      </c>
    </row>
    <row r="29" spans="1:8" ht="15.75" customHeight="1" x14ac:dyDescent="0.2">
      <c r="A29" s="7">
        <f t="shared" si="2"/>
        <v>28</v>
      </c>
      <c r="B29" s="12" t="str">
        <f>IFERROR(VLOOKUP(Table_1[[#This Row],[KOMPONEN]],Referensi!$A$2:$B$42,2,FALSE),"")</f>
        <v/>
      </c>
      <c r="C29" s="8"/>
      <c r="D29" s="7"/>
      <c r="E29" s="11" t="str">
        <f>IFERROR(VLOOKUP(Table_1[[#This Row],[KOMPONEN]],Referensi!$A$2:$C$42,3,FALSE),"")</f>
        <v/>
      </c>
      <c r="F29" s="7"/>
      <c r="G29" s="9"/>
      <c r="H29" s="9">
        <f>'Tahun 1'!$G29*'Tahun 1'!$F29</f>
        <v>0</v>
      </c>
    </row>
    <row r="30" spans="1:8" ht="15.75" customHeight="1" x14ac:dyDescent="0.2">
      <c r="A30" s="7">
        <f t="shared" ref="A30:A33" si="3">A29+1</f>
        <v>29</v>
      </c>
      <c r="B30" s="12" t="str">
        <f>IFERROR(VLOOKUP(Table_1[[#This Row],[KOMPONEN]],Referensi!$A$2:$B$42,2,FALSE),"")</f>
        <v/>
      </c>
      <c r="C30" s="8"/>
      <c r="D30" s="7"/>
      <c r="E30" s="11" t="str">
        <f>IFERROR(VLOOKUP(Table_1[[#This Row],[KOMPONEN]],Referensi!$A$2:$C$42,3,FALSE),"")</f>
        <v/>
      </c>
      <c r="F30" s="7"/>
      <c r="G30" s="9"/>
      <c r="H30" s="9">
        <f>'Tahun 1'!$G30*'Tahun 1'!$F30</f>
        <v>0</v>
      </c>
    </row>
    <row r="31" spans="1:8" ht="15.75" customHeight="1" x14ac:dyDescent="0.2">
      <c r="A31" s="7">
        <f t="shared" si="3"/>
        <v>30</v>
      </c>
      <c r="B31" s="12" t="str">
        <f>IFERROR(VLOOKUP(Table_1[[#This Row],[KOMPONEN]],Referensi!$A$2:$B$42,2,FALSE),"")</f>
        <v/>
      </c>
      <c r="C31" s="8"/>
      <c r="D31" s="7"/>
      <c r="E31" s="11" t="str">
        <f>IFERROR(VLOOKUP(Table_1[[#This Row],[KOMPONEN]],Referensi!$A$2:$C$42,3,FALSE),"")</f>
        <v/>
      </c>
      <c r="F31" s="7"/>
      <c r="G31" s="9"/>
      <c r="H31" s="9">
        <f>'Tahun 1'!$G31*'Tahun 1'!$F31</f>
        <v>0</v>
      </c>
    </row>
    <row r="32" spans="1:8" ht="15.75" customHeight="1" x14ac:dyDescent="0.2">
      <c r="A32" s="7">
        <f t="shared" si="3"/>
        <v>31</v>
      </c>
      <c r="B32" s="12" t="str">
        <f>IFERROR(VLOOKUP(Table_1[[#This Row],[KOMPONEN]],Referensi!$A$2:$B$42,2,FALSE),"")</f>
        <v/>
      </c>
      <c r="C32" s="8"/>
      <c r="D32" s="7"/>
      <c r="E32" s="11" t="str">
        <f>IFERROR(VLOOKUP(Table_1[[#This Row],[KOMPONEN]],Referensi!$A$2:$C$42,3,FALSE),"")</f>
        <v/>
      </c>
      <c r="F32" s="7"/>
      <c r="G32" s="9"/>
      <c r="H32" s="9">
        <f>'Tahun 1'!$G32*'Tahun 1'!$F32</f>
        <v>0</v>
      </c>
    </row>
    <row r="33" spans="1:8" ht="15.75" customHeight="1" x14ac:dyDescent="0.2">
      <c r="A33" s="7">
        <f t="shared" si="3"/>
        <v>32</v>
      </c>
      <c r="B33" s="12" t="str">
        <f>IFERROR(VLOOKUP(Table_1[[#This Row],[KOMPONEN]],Referensi!$A$2:$B$42,2,FALSE),"")</f>
        <v/>
      </c>
      <c r="C33" s="8"/>
      <c r="D33" s="7"/>
      <c r="E33" s="11" t="str">
        <f>IFERROR(VLOOKUP(Table_1[[#This Row],[KOMPONEN]],Referensi!$A$2:$C$42,3,FALSE),"")</f>
        <v/>
      </c>
      <c r="F33" s="7"/>
      <c r="G33" s="9"/>
      <c r="H33" s="9">
        <f>'Tahun 1'!$G33*'Tahun 1'!$F33</f>
        <v>0</v>
      </c>
    </row>
    <row r="34" spans="1:8" ht="15.75" customHeight="1" x14ac:dyDescent="0.2">
      <c r="A34" s="25"/>
      <c r="B34" s="26"/>
      <c r="C34" s="25"/>
      <c r="D34" s="25"/>
      <c r="E34" s="25"/>
      <c r="F34" s="25"/>
      <c r="G34" s="25"/>
      <c r="H34" s="24">
        <f>SUM(Table_1[TOTAL])</f>
        <v>1</v>
      </c>
    </row>
    <row r="35" spans="1:8" ht="15.75" customHeight="1" x14ac:dyDescent="0.2"/>
    <row r="36" spans="1:8" ht="15.75" customHeight="1" x14ac:dyDescent="0.2"/>
    <row r="37" spans="1:8" ht="15.75" customHeight="1" x14ac:dyDescent="0.2"/>
    <row r="38" spans="1:8" ht="15.75" customHeight="1" x14ac:dyDescent="0.2"/>
    <row r="39" spans="1:8" ht="15.75" customHeight="1" x14ac:dyDescent="0.2"/>
    <row r="40" spans="1:8" ht="15.75" customHeight="1" x14ac:dyDescent="0.2"/>
    <row r="41" spans="1:8" ht="15.75" customHeight="1" x14ac:dyDescent="0.2"/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</sheetData>
  <sheetProtection algorithmName="SHA-512" hashValue="E7oPurjAepSxEUrFitK8LaxEFDNap7CpgddT8CavAmGZeh8DZruxFSpCmhQZFgye5zlJc/YQjaKuAwmEtQAobg==" saltValue="0qFHtl2mIi/NpU8875JWfw==" spinCount="100000" sheet="1" insertRows="0" deleteRows="0"/>
  <pageMargins left="0.7" right="0.7" top="0.75" bottom="0.75" header="0" footer="0"/>
  <pageSetup orientation="landscape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5EDEC3-64EA-F944-9C57-96A21AC6C3DA}">
          <x14:formula1>
            <xm:f>Referensi!$A$2:$A$42</xm:f>
          </x14:formula1>
          <xm:sqref>C2:C33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6282-D825-8F41-90D0-F1F55DD1AE20}">
  <dimension ref="A1:S917"/>
  <sheetViews>
    <sheetView zoomScale="125" workbookViewId="0">
      <pane ySplit="1" topLeftCell="A2" activePane="bottomLeft" state="frozen"/>
      <selection pane="bottomLeft" activeCell="A3" sqref="A3"/>
    </sheetView>
  </sheetViews>
  <sheetFormatPr baseColWidth="10" defaultColWidth="14.5" defaultRowHeight="15" customHeight="1" x14ac:dyDescent="0.2"/>
  <cols>
    <col min="1" max="1" width="4.33203125" style="6" customWidth="1"/>
    <col min="2" max="2" width="38.5" style="10" customWidth="1"/>
    <col min="3" max="3" width="38.6640625" style="6" customWidth="1"/>
    <col min="4" max="4" width="23.33203125" style="6" customWidth="1"/>
    <col min="5" max="5" width="7.5" style="6" bestFit="1" customWidth="1"/>
    <col min="6" max="6" width="8.5" style="6" bestFit="1" customWidth="1"/>
    <col min="7" max="7" width="10.1640625" style="6" customWidth="1"/>
    <col min="8" max="8" width="12.6640625" style="6" customWidth="1"/>
    <col min="9" max="9" width="8.83203125" style="6" customWidth="1"/>
    <col min="10" max="10" width="2.5" style="6" customWidth="1"/>
    <col min="11" max="11" width="30.6640625" style="6" bestFit="1" customWidth="1"/>
    <col min="12" max="12" width="11.1640625" style="6" bestFit="1" customWidth="1"/>
    <col min="13" max="13" width="7.1640625" style="6" customWidth="1"/>
    <col min="14" max="14" width="4.1640625" style="6" customWidth="1"/>
    <col min="15" max="15" width="8.83203125" style="6" customWidth="1"/>
    <col min="16" max="16" width="11.1640625" style="6" bestFit="1" customWidth="1"/>
    <col min="17" max="17" width="8.83203125" style="6" customWidth="1"/>
    <col min="18" max="18" width="10.1640625" style="6" bestFit="1" customWidth="1"/>
    <col min="19" max="30" width="8.83203125" style="6" customWidth="1"/>
    <col min="31" max="16384" width="14.5" style="6"/>
  </cols>
  <sheetData>
    <row r="1" spans="1:19" x14ac:dyDescent="0.2">
      <c r="A1" s="5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19" x14ac:dyDescent="0.2">
      <c r="A2" s="7">
        <v>1</v>
      </c>
      <c r="B2" s="11" t="str">
        <f>IFERROR(VLOOKUP(Table_13[[#This Row],[KOMPONEN]],Referensi!$A$2:$B$42,2,FALSE),"")</f>
        <v>Biaya Lainnya</v>
      </c>
      <c r="C2" s="7" t="s">
        <v>44</v>
      </c>
      <c r="D2" s="7" t="s">
        <v>51</v>
      </c>
      <c r="E2" s="11" t="str">
        <f>IFERROR(VLOOKUP(Table_13[[#This Row],[KOMPONEN]],Referensi!$A$2:$C$42,3,FALSE),"")</f>
        <v>Paket</v>
      </c>
      <c r="F2" s="7">
        <v>1</v>
      </c>
      <c r="G2" s="9">
        <v>1</v>
      </c>
      <c r="H2" s="9">
        <f>'Tahun 2'!$G2*'Tahun 2'!$F2</f>
        <v>1</v>
      </c>
      <c r="K2" s="17" t="s">
        <v>35</v>
      </c>
      <c r="L2" s="18">
        <f ca="1">SUMIF(B2:H33,K2,H2:H33)</f>
        <v>1</v>
      </c>
      <c r="M2" s="22">
        <f t="shared" ref="M2:M7" ca="1" si="0">L2/$L$7</f>
        <v>1</v>
      </c>
      <c r="O2" s="20"/>
      <c r="P2" s="21"/>
    </row>
    <row r="3" spans="1:19" x14ac:dyDescent="0.2">
      <c r="A3" s="7">
        <f>A2+1</f>
        <v>2</v>
      </c>
      <c r="B3" s="11" t="str">
        <f>IFERROR(VLOOKUP(Table_13[[#This Row],[KOMPONEN]],Referensi!$A$2:$B$42,2,FALSE),"")</f>
        <v/>
      </c>
      <c r="C3" s="7"/>
      <c r="D3" s="7"/>
      <c r="E3" s="11" t="str">
        <f>IFERROR(VLOOKUP(Table_13[[#This Row],[KOMPONEN]],Referensi!$A$2:$C$42,3,FALSE),"")</f>
        <v/>
      </c>
      <c r="F3" s="7"/>
      <c r="G3" s="9"/>
      <c r="H3" s="9">
        <f>'Tahun 2'!$G3*'Tahun 2'!$F3</f>
        <v>0</v>
      </c>
      <c r="K3" s="17" t="s">
        <v>25</v>
      </c>
      <c r="L3" s="18">
        <f t="shared" ref="L3:L6" ca="1" si="1">SUMIF(B3:H34,K3,H3:H34)</f>
        <v>0</v>
      </c>
      <c r="M3" s="22">
        <f t="shared" ca="1" si="0"/>
        <v>0</v>
      </c>
      <c r="O3" s="20"/>
      <c r="P3" s="21"/>
      <c r="R3" s="21"/>
      <c r="S3" s="19"/>
    </row>
    <row r="4" spans="1:19" x14ac:dyDescent="0.2">
      <c r="A4" s="7">
        <f t="shared" ref="A4:A33" si="2">A3+1</f>
        <v>3</v>
      </c>
      <c r="B4" s="11" t="str">
        <f>IFERROR(VLOOKUP(Table_13[[#This Row],[KOMPONEN]],Referensi!$A$2:$B$42,2,FALSE),"")</f>
        <v/>
      </c>
      <c r="C4" s="7"/>
      <c r="D4" s="7"/>
      <c r="E4" s="11" t="str">
        <f>IFERROR(VLOOKUP(Table_13[[#This Row],[KOMPONEN]],Referensi!$A$2:$C$42,3,FALSE),"")</f>
        <v/>
      </c>
      <c r="F4" s="7"/>
      <c r="G4" s="9"/>
      <c r="H4" s="9">
        <f>'Tahun 2'!$G4*'Tahun 2'!$F4</f>
        <v>0</v>
      </c>
      <c r="K4" s="17" t="s">
        <v>30</v>
      </c>
      <c r="L4" s="18">
        <f t="shared" ca="1" si="1"/>
        <v>0</v>
      </c>
      <c r="M4" s="22">
        <f t="shared" ca="1" si="0"/>
        <v>0</v>
      </c>
      <c r="O4" s="20"/>
      <c r="P4" s="21"/>
    </row>
    <row r="5" spans="1:19" x14ac:dyDescent="0.2">
      <c r="A5" s="7">
        <f t="shared" si="2"/>
        <v>4</v>
      </c>
      <c r="B5" s="11" t="str">
        <f>IFERROR(VLOOKUP(Table_13[[#This Row],[KOMPONEN]],Referensi!$A$2:$B$42,2,FALSE),"")</f>
        <v/>
      </c>
      <c r="C5" s="7"/>
      <c r="D5" s="7"/>
      <c r="E5" s="11" t="str">
        <f>IFERROR(VLOOKUP(Table_13[[#This Row],[KOMPONEN]],Referensi!$A$2:$C$42,3,FALSE),"")</f>
        <v/>
      </c>
      <c r="F5" s="7"/>
      <c r="G5" s="9"/>
      <c r="H5" s="9">
        <f>'Tahun 2'!$G5*'Tahun 2'!$F5</f>
        <v>0</v>
      </c>
      <c r="K5" s="17" t="s">
        <v>33</v>
      </c>
      <c r="L5" s="18">
        <f t="shared" ca="1" si="1"/>
        <v>0</v>
      </c>
      <c r="M5" s="22">
        <f t="shared" ca="1" si="0"/>
        <v>0</v>
      </c>
      <c r="O5" s="20"/>
      <c r="P5" s="21"/>
    </row>
    <row r="6" spans="1:19" x14ac:dyDescent="0.2">
      <c r="A6" s="7">
        <f t="shared" si="2"/>
        <v>5</v>
      </c>
      <c r="B6" s="11" t="str">
        <f>IFERROR(VLOOKUP(Table_13[[#This Row],[KOMPONEN]],Referensi!$A$2:$B$42,2,FALSE),"")</f>
        <v/>
      </c>
      <c r="C6" s="7"/>
      <c r="D6" s="7"/>
      <c r="E6" s="11" t="str">
        <f>IFERROR(VLOOKUP(Table_13[[#This Row],[KOMPONEN]],Referensi!$A$2:$C$42,3,FALSE),"")</f>
        <v/>
      </c>
      <c r="F6" s="7"/>
      <c r="G6" s="9"/>
      <c r="H6" s="9">
        <f>'Tahun 2'!$G6*'Tahun 2'!$F6</f>
        <v>0</v>
      </c>
      <c r="K6" s="17" t="s">
        <v>46</v>
      </c>
      <c r="L6" s="18">
        <f t="shared" ca="1" si="1"/>
        <v>0</v>
      </c>
      <c r="M6" s="22">
        <f t="shared" ca="1" si="0"/>
        <v>0</v>
      </c>
      <c r="O6" s="20"/>
      <c r="P6" s="21"/>
    </row>
    <row r="7" spans="1:19" x14ac:dyDescent="0.2">
      <c r="A7" s="7">
        <f t="shared" si="2"/>
        <v>6</v>
      </c>
      <c r="B7" s="11" t="str">
        <f>IFERROR(VLOOKUP(Table_13[[#This Row],[KOMPONEN]],Referensi!$A$2:$B$42,2,FALSE),"")</f>
        <v/>
      </c>
      <c r="C7" s="7"/>
      <c r="D7" s="7"/>
      <c r="E7" s="11" t="str">
        <f>IFERROR(VLOOKUP(Table_13[[#This Row],[KOMPONEN]],Referensi!$A$2:$C$42,3,FALSE),"")</f>
        <v/>
      </c>
      <c r="F7" s="7"/>
      <c r="G7" s="9"/>
      <c r="H7" s="9">
        <f>'Tahun 2'!$G7*'Tahun 2'!$F7</f>
        <v>0</v>
      </c>
      <c r="L7" s="18">
        <f ca="1">SUM(L2:L6)</f>
        <v>1</v>
      </c>
      <c r="M7" s="19">
        <f t="shared" ca="1" si="0"/>
        <v>1</v>
      </c>
      <c r="O7" s="20"/>
    </row>
    <row r="8" spans="1:19" x14ac:dyDescent="0.2">
      <c r="A8" s="7">
        <f t="shared" si="2"/>
        <v>7</v>
      </c>
      <c r="B8" s="11" t="str">
        <f>IFERROR(VLOOKUP(Table_13[[#This Row],[KOMPONEN]],Referensi!$A$2:$B$42,2,FALSE),"")</f>
        <v/>
      </c>
      <c r="C8" s="7"/>
      <c r="D8" s="7"/>
      <c r="E8" s="11" t="str">
        <f>IFERROR(VLOOKUP(Table_13[[#This Row],[KOMPONEN]],Referensi!$A$2:$C$42,3,FALSE),"")</f>
        <v/>
      </c>
      <c r="F8" s="7"/>
      <c r="G8" s="9"/>
      <c r="H8" s="9">
        <f>'Tahun 2'!$G8*'Tahun 2'!$F8</f>
        <v>0</v>
      </c>
    </row>
    <row r="9" spans="1:19" x14ac:dyDescent="0.2">
      <c r="A9" s="7">
        <f t="shared" si="2"/>
        <v>8</v>
      </c>
      <c r="B9" s="11" t="str">
        <f>IFERROR(VLOOKUP(Table_13[[#This Row],[KOMPONEN]],Referensi!$A$2:$B$42,2,FALSE),"")</f>
        <v/>
      </c>
      <c r="C9" s="7"/>
      <c r="D9" s="7"/>
      <c r="E9" s="11" t="str">
        <f>IFERROR(VLOOKUP(Table_13[[#This Row],[KOMPONEN]],Referensi!$A$2:$C$42,3,FALSE),"")</f>
        <v/>
      </c>
      <c r="F9" s="7"/>
      <c r="G9" s="9"/>
      <c r="H9" s="9">
        <f>'Tahun 2'!$G9*'Tahun 2'!$F9</f>
        <v>0</v>
      </c>
    </row>
    <row r="10" spans="1:19" x14ac:dyDescent="0.2">
      <c r="A10" s="7">
        <f t="shared" si="2"/>
        <v>9</v>
      </c>
      <c r="B10" s="11" t="str">
        <f>IFERROR(VLOOKUP(Table_13[[#This Row],[KOMPONEN]],Referensi!$A$2:$B$42,2,FALSE),"")</f>
        <v/>
      </c>
      <c r="C10" s="7"/>
      <c r="D10" s="7"/>
      <c r="E10" s="11" t="str">
        <f>IFERROR(VLOOKUP(Table_13[[#This Row],[KOMPONEN]],Referensi!$A$2:$C$42,3,FALSE),"")</f>
        <v/>
      </c>
      <c r="F10" s="7"/>
      <c r="G10" s="9"/>
      <c r="H10" s="9">
        <f>'Tahun 2'!$G10*'Tahun 2'!$F10</f>
        <v>0</v>
      </c>
    </row>
    <row r="11" spans="1:19" x14ac:dyDescent="0.2">
      <c r="A11" s="7">
        <f t="shared" si="2"/>
        <v>10</v>
      </c>
      <c r="B11" s="11" t="str">
        <f>IFERROR(VLOOKUP(Table_13[[#This Row],[KOMPONEN]],Referensi!$A$2:$B$42,2,FALSE),"")</f>
        <v/>
      </c>
      <c r="C11" s="7"/>
      <c r="D11" s="7"/>
      <c r="E11" s="11" t="str">
        <f>IFERROR(VLOOKUP(Table_13[[#This Row],[KOMPONEN]],Referensi!$A$2:$C$42,3,FALSE),"")</f>
        <v/>
      </c>
      <c r="F11" s="7"/>
      <c r="G11" s="9"/>
      <c r="H11" s="9">
        <f>'Tahun 2'!$G11*'Tahun 2'!$F11</f>
        <v>0</v>
      </c>
    </row>
    <row r="12" spans="1:19" x14ac:dyDescent="0.2">
      <c r="A12" s="7">
        <f t="shared" si="2"/>
        <v>11</v>
      </c>
      <c r="B12" s="11" t="str">
        <f>IFERROR(VLOOKUP(Table_13[[#This Row],[KOMPONEN]],Referensi!$A$2:$B$42,2,FALSE),"")</f>
        <v/>
      </c>
      <c r="C12" s="7"/>
      <c r="D12" s="7"/>
      <c r="E12" s="11" t="str">
        <f>IFERROR(VLOOKUP(Table_13[[#This Row],[KOMPONEN]],Referensi!$A$2:$C$42,3,FALSE),"")</f>
        <v/>
      </c>
      <c r="F12" s="7"/>
      <c r="G12" s="9"/>
      <c r="H12" s="9">
        <f>'Tahun 2'!$G12*'Tahun 2'!$F12</f>
        <v>0</v>
      </c>
    </row>
    <row r="13" spans="1:19" x14ac:dyDescent="0.2">
      <c r="A13" s="7">
        <f t="shared" si="2"/>
        <v>12</v>
      </c>
      <c r="B13" s="11" t="str">
        <f>IFERROR(VLOOKUP(Table_13[[#This Row],[KOMPONEN]],Referensi!$A$2:$B$42,2,FALSE),"")</f>
        <v/>
      </c>
      <c r="C13" s="7"/>
      <c r="D13" s="7"/>
      <c r="E13" s="11" t="str">
        <f>IFERROR(VLOOKUP(Table_13[[#This Row],[KOMPONEN]],Referensi!$A$2:$C$42,3,FALSE),"")</f>
        <v/>
      </c>
      <c r="F13" s="7"/>
      <c r="G13" s="9"/>
      <c r="H13" s="9">
        <f>'Tahun 2'!$G13*'Tahun 2'!$F13</f>
        <v>0</v>
      </c>
    </row>
    <row r="14" spans="1:19" x14ac:dyDescent="0.2">
      <c r="A14" s="7">
        <f t="shared" si="2"/>
        <v>13</v>
      </c>
      <c r="B14" s="11" t="str">
        <f>IFERROR(VLOOKUP(Table_13[[#This Row],[KOMPONEN]],Referensi!$A$2:$B$42,2,FALSE),"")</f>
        <v/>
      </c>
      <c r="C14" s="7"/>
      <c r="D14" s="7"/>
      <c r="E14" s="11" t="str">
        <f>IFERROR(VLOOKUP(Table_13[[#This Row],[KOMPONEN]],Referensi!$A$2:$C$42,3,FALSE),"")</f>
        <v/>
      </c>
      <c r="F14" s="7"/>
      <c r="G14" s="9"/>
      <c r="H14" s="9">
        <f>'Tahun 2'!$G14*'Tahun 2'!$F14</f>
        <v>0</v>
      </c>
    </row>
    <row r="15" spans="1:19" x14ac:dyDescent="0.2">
      <c r="A15" s="7">
        <f t="shared" si="2"/>
        <v>14</v>
      </c>
      <c r="B15" s="11" t="str">
        <f>IFERROR(VLOOKUP(Table_13[[#This Row],[KOMPONEN]],Referensi!$A$2:$B$42,2,FALSE),"")</f>
        <v/>
      </c>
      <c r="C15" s="7"/>
      <c r="D15" s="7"/>
      <c r="E15" s="11" t="str">
        <f>IFERROR(VLOOKUP(Table_13[[#This Row],[KOMPONEN]],Referensi!$A$2:$C$42,3,FALSE),"")</f>
        <v/>
      </c>
      <c r="F15" s="7"/>
      <c r="G15" s="9"/>
      <c r="H15" s="9">
        <f>'Tahun 2'!$G15*'Tahun 2'!$F15</f>
        <v>0</v>
      </c>
    </row>
    <row r="16" spans="1:19" x14ac:dyDescent="0.2">
      <c r="A16" s="7">
        <f t="shared" si="2"/>
        <v>15</v>
      </c>
      <c r="B16" s="11" t="str">
        <f>IFERROR(VLOOKUP(Table_13[[#This Row],[KOMPONEN]],Referensi!$A$2:$B$42,2,FALSE),"")</f>
        <v/>
      </c>
      <c r="C16" s="7"/>
      <c r="D16" s="7"/>
      <c r="E16" s="11" t="str">
        <f>IFERROR(VLOOKUP(Table_13[[#This Row],[KOMPONEN]],Referensi!$A$2:$C$42,3,FALSE),"")</f>
        <v/>
      </c>
      <c r="F16" s="7"/>
      <c r="G16" s="9"/>
      <c r="H16" s="9">
        <f>'Tahun 2'!$G16*'Tahun 2'!$F16</f>
        <v>0</v>
      </c>
    </row>
    <row r="17" spans="1:8" x14ac:dyDescent="0.2">
      <c r="A17" s="7">
        <f t="shared" si="2"/>
        <v>16</v>
      </c>
      <c r="B17" s="11" t="str">
        <f>IFERROR(VLOOKUP(Table_13[[#This Row],[KOMPONEN]],Referensi!$A$2:$B$42,2,FALSE),"")</f>
        <v/>
      </c>
      <c r="C17" s="7"/>
      <c r="D17" s="7"/>
      <c r="E17" s="11" t="str">
        <f>IFERROR(VLOOKUP(Table_13[[#This Row],[KOMPONEN]],Referensi!$A$2:$C$42,3,FALSE),"")</f>
        <v/>
      </c>
      <c r="F17" s="7"/>
      <c r="G17" s="9"/>
      <c r="H17" s="9">
        <f>'Tahun 2'!$G17*'Tahun 2'!$F17</f>
        <v>0</v>
      </c>
    </row>
    <row r="18" spans="1:8" x14ac:dyDescent="0.2">
      <c r="A18" s="7">
        <f t="shared" si="2"/>
        <v>17</v>
      </c>
      <c r="B18" s="11" t="str">
        <f>IFERROR(VLOOKUP(Table_13[[#This Row],[KOMPONEN]],Referensi!$A$2:$B$42,2,FALSE),"")</f>
        <v/>
      </c>
      <c r="C18" s="7"/>
      <c r="D18" s="7"/>
      <c r="E18" s="11" t="str">
        <f>IFERROR(VLOOKUP(Table_13[[#This Row],[KOMPONEN]],Referensi!$A$2:$C$42,3,FALSE),"")</f>
        <v/>
      </c>
      <c r="F18" s="7"/>
      <c r="G18" s="9"/>
      <c r="H18" s="9">
        <f>'Tahun 2'!$G18*'Tahun 2'!$F18</f>
        <v>0</v>
      </c>
    </row>
    <row r="19" spans="1:8" x14ac:dyDescent="0.2">
      <c r="A19" s="7">
        <f t="shared" si="2"/>
        <v>18</v>
      </c>
      <c r="B19" s="11" t="str">
        <f>IFERROR(VLOOKUP(Table_13[[#This Row],[KOMPONEN]],Referensi!$A$2:$B$42,2,FALSE),"")</f>
        <v/>
      </c>
      <c r="C19" s="7"/>
      <c r="D19" s="7"/>
      <c r="E19" s="11" t="str">
        <f>IFERROR(VLOOKUP(Table_13[[#This Row],[KOMPONEN]],Referensi!$A$2:$C$42,3,FALSE),"")</f>
        <v/>
      </c>
      <c r="F19" s="7"/>
      <c r="G19" s="9"/>
      <c r="H19" s="9">
        <f>'Tahun 2'!$G19*'Tahun 2'!$F19</f>
        <v>0</v>
      </c>
    </row>
    <row r="20" spans="1:8" x14ac:dyDescent="0.2">
      <c r="A20" s="7">
        <f t="shared" si="2"/>
        <v>19</v>
      </c>
      <c r="B20" s="11" t="str">
        <f>IFERROR(VLOOKUP(Table_13[[#This Row],[KOMPONEN]],Referensi!$A$2:$B$42,2,FALSE),"")</f>
        <v/>
      </c>
      <c r="C20" s="7"/>
      <c r="D20" s="7"/>
      <c r="E20" s="11" t="str">
        <f>IFERROR(VLOOKUP(Table_13[[#This Row],[KOMPONEN]],Referensi!$A$2:$C$42,3,FALSE),"")</f>
        <v/>
      </c>
      <c r="F20" s="7"/>
      <c r="G20" s="9"/>
      <c r="H20" s="9">
        <f>'Tahun 2'!$G20*'Tahun 2'!$F20</f>
        <v>0</v>
      </c>
    </row>
    <row r="21" spans="1:8" ht="15.75" customHeight="1" x14ac:dyDescent="0.2">
      <c r="A21" s="7">
        <f t="shared" si="2"/>
        <v>20</v>
      </c>
      <c r="B21" s="11" t="str">
        <f>IFERROR(VLOOKUP(Table_13[[#This Row],[KOMPONEN]],Referensi!$A$2:$B$42,2,FALSE),"")</f>
        <v/>
      </c>
      <c r="C21" s="7"/>
      <c r="D21" s="7"/>
      <c r="E21" s="11" t="str">
        <f>IFERROR(VLOOKUP(Table_13[[#This Row],[KOMPONEN]],Referensi!$A$2:$C$42,3,FALSE),"")</f>
        <v/>
      </c>
      <c r="F21" s="7"/>
      <c r="G21" s="9"/>
      <c r="H21" s="9">
        <f>'Tahun 2'!$G21*'Tahun 2'!$F21</f>
        <v>0</v>
      </c>
    </row>
    <row r="22" spans="1:8" ht="15.75" customHeight="1" x14ac:dyDescent="0.2">
      <c r="A22" s="7">
        <f t="shared" si="2"/>
        <v>21</v>
      </c>
      <c r="B22" s="11" t="str">
        <f>IFERROR(VLOOKUP(Table_13[[#This Row],[KOMPONEN]],Referensi!$A$2:$B$42,2,FALSE),"")</f>
        <v/>
      </c>
      <c r="C22" s="7"/>
      <c r="D22" s="7"/>
      <c r="E22" s="11" t="str">
        <f>IFERROR(VLOOKUP(Table_13[[#This Row],[KOMPONEN]],Referensi!$A$2:$C$42,3,FALSE),"")</f>
        <v/>
      </c>
      <c r="F22" s="7"/>
      <c r="G22" s="9"/>
      <c r="H22" s="9">
        <f>'Tahun 2'!$G22*'Tahun 2'!$F22</f>
        <v>0</v>
      </c>
    </row>
    <row r="23" spans="1:8" ht="15.75" customHeight="1" x14ac:dyDescent="0.2">
      <c r="A23" s="7">
        <f t="shared" si="2"/>
        <v>22</v>
      </c>
      <c r="B23" s="23" t="str">
        <f>IFERROR(VLOOKUP(Table_13[[#This Row],[KOMPONEN]],Referensi!$A$2:$B$42,2,FALSE),"")</f>
        <v/>
      </c>
      <c r="C23" s="7"/>
      <c r="D23" s="7"/>
      <c r="E23" s="11" t="str">
        <f>IFERROR(VLOOKUP(Table_13[[#This Row],[KOMPONEN]],Referensi!$A$2:$C$42,3,FALSE),"")</f>
        <v/>
      </c>
      <c r="F23" s="7"/>
      <c r="G23" s="9"/>
      <c r="H23" s="9">
        <f>'Tahun 2'!$G23*'Tahun 2'!$F23</f>
        <v>0</v>
      </c>
    </row>
    <row r="24" spans="1:8" ht="15.75" customHeight="1" x14ac:dyDescent="0.2">
      <c r="A24" s="7">
        <f t="shared" si="2"/>
        <v>23</v>
      </c>
      <c r="B24" s="23" t="str">
        <f>IFERROR(VLOOKUP(Table_13[[#This Row],[KOMPONEN]],Referensi!$A$2:$B$42,2,FALSE),"")</f>
        <v/>
      </c>
      <c r="C24" s="7"/>
      <c r="D24" s="7"/>
      <c r="E24" s="11" t="str">
        <f>IFERROR(VLOOKUP(Table_13[[#This Row],[KOMPONEN]],Referensi!$A$2:$C$42,3,FALSE),"")</f>
        <v/>
      </c>
      <c r="F24" s="7"/>
      <c r="G24" s="9"/>
      <c r="H24" s="9">
        <f>'Tahun 2'!$G24*'Tahun 2'!$F24</f>
        <v>0</v>
      </c>
    </row>
    <row r="25" spans="1:8" ht="15.75" customHeight="1" x14ac:dyDescent="0.2">
      <c r="A25" s="7">
        <f t="shared" si="2"/>
        <v>24</v>
      </c>
      <c r="B25" s="23" t="str">
        <f>IFERROR(VLOOKUP(Table_13[[#This Row],[KOMPONEN]],Referensi!$A$2:$B$42,2,FALSE),"")</f>
        <v/>
      </c>
      <c r="C25" s="7"/>
      <c r="D25" s="7"/>
      <c r="E25" s="11" t="str">
        <f>IFERROR(VLOOKUP(Table_13[[#This Row],[KOMPONEN]],Referensi!$A$2:$C$42,3,FALSE),"")</f>
        <v/>
      </c>
      <c r="F25" s="7"/>
      <c r="G25" s="9"/>
      <c r="H25" s="9">
        <f>'Tahun 2'!$G25*'Tahun 2'!$F25</f>
        <v>0</v>
      </c>
    </row>
    <row r="26" spans="1:8" ht="15.75" customHeight="1" x14ac:dyDescent="0.2">
      <c r="A26" s="7">
        <f t="shared" si="2"/>
        <v>25</v>
      </c>
      <c r="B26" s="23" t="str">
        <f>IFERROR(VLOOKUP(Table_13[[#This Row],[KOMPONEN]],Referensi!$A$2:$B$42,2,FALSE),"")</f>
        <v/>
      </c>
      <c r="C26" s="7"/>
      <c r="D26" s="7"/>
      <c r="E26" s="11" t="str">
        <f>IFERROR(VLOOKUP(Table_13[[#This Row],[KOMPONEN]],Referensi!$A$2:$C$42,3,FALSE),"")</f>
        <v/>
      </c>
      <c r="F26" s="7"/>
      <c r="G26" s="9"/>
      <c r="H26" s="9">
        <f>'Tahun 2'!$G26*'Tahun 2'!$F26</f>
        <v>0</v>
      </c>
    </row>
    <row r="27" spans="1:8" ht="15.75" customHeight="1" x14ac:dyDescent="0.2">
      <c r="A27" s="7">
        <f t="shared" si="2"/>
        <v>26</v>
      </c>
      <c r="B27" s="23" t="str">
        <f>IFERROR(VLOOKUP(Table_13[[#This Row],[KOMPONEN]],Referensi!$A$2:$B$42,2,FALSE),"")</f>
        <v/>
      </c>
      <c r="C27" s="7"/>
      <c r="D27" s="7"/>
      <c r="E27" s="11" t="str">
        <f>IFERROR(VLOOKUP(Table_13[[#This Row],[KOMPONEN]],Referensi!$A$2:$C$42,3,FALSE),"")</f>
        <v/>
      </c>
      <c r="F27" s="7"/>
      <c r="G27" s="9"/>
      <c r="H27" s="9">
        <f>'Tahun 2'!$G27*'Tahun 2'!$F27</f>
        <v>0</v>
      </c>
    </row>
    <row r="28" spans="1:8" ht="15.75" customHeight="1" x14ac:dyDescent="0.2">
      <c r="A28" s="7">
        <f t="shared" si="2"/>
        <v>27</v>
      </c>
      <c r="B28" s="11" t="str">
        <f>IFERROR(VLOOKUP(Table_13[[#This Row],[KOMPONEN]],Referensi!$A$2:$B$42,2,FALSE),"")</f>
        <v/>
      </c>
      <c r="C28" s="7"/>
      <c r="D28" s="7"/>
      <c r="E28" s="11" t="str">
        <f>IFERROR(VLOOKUP(Table_13[[#This Row],[KOMPONEN]],Referensi!$A$2:$C$42,3,FALSE),"")</f>
        <v/>
      </c>
      <c r="F28" s="7"/>
      <c r="G28" s="9"/>
      <c r="H28" s="9">
        <f>'Tahun 2'!$G28*'Tahun 2'!$F28</f>
        <v>0</v>
      </c>
    </row>
    <row r="29" spans="1:8" ht="15.75" customHeight="1" x14ac:dyDescent="0.2">
      <c r="A29" s="7">
        <f t="shared" si="2"/>
        <v>28</v>
      </c>
      <c r="B29" s="12" t="str">
        <f>IFERROR(VLOOKUP(Table_13[[#This Row],[KOMPONEN]],Referensi!$A$2:$B$42,2,FALSE),"")</f>
        <v/>
      </c>
      <c r="C29" s="8"/>
      <c r="D29" s="7"/>
      <c r="E29" s="11" t="str">
        <f>IFERROR(VLOOKUP(Table_13[[#This Row],[KOMPONEN]],Referensi!$A$2:$C$42,3,FALSE),"")</f>
        <v/>
      </c>
      <c r="F29" s="7"/>
      <c r="G29" s="9"/>
      <c r="H29" s="9">
        <f>'Tahun 2'!$G29*'Tahun 2'!$F29</f>
        <v>0</v>
      </c>
    </row>
    <row r="30" spans="1:8" ht="15.75" customHeight="1" x14ac:dyDescent="0.2">
      <c r="A30" s="7">
        <f t="shared" si="2"/>
        <v>29</v>
      </c>
      <c r="B30" s="12" t="str">
        <f>IFERROR(VLOOKUP(Table_13[[#This Row],[KOMPONEN]],Referensi!$A$2:$B$42,2,FALSE),"")</f>
        <v/>
      </c>
      <c r="C30" s="8"/>
      <c r="D30" s="7"/>
      <c r="E30" s="11" t="str">
        <f>IFERROR(VLOOKUP(Table_13[[#This Row],[KOMPONEN]],Referensi!$A$2:$C$42,3,FALSE),"")</f>
        <v/>
      </c>
      <c r="F30" s="7"/>
      <c r="G30" s="9"/>
      <c r="H30" s="9">
        <f>'Tahun 2'!$G30*'Tahun 2'!$F30</f>
        <v>0</v>
      </c>
    </row>
    <row r="31" spans="1:8" ht="15.75" customHeight="1" x14ac:dyDescent="0.2">
      <c r="A31" s="7">
        <f t="shared" si="2"/>
        <v>30</v>
      </c>
      <c r="B31" s="12" t="str">
        <f>IFERROR(VLOOKUP(Table_13[[#This Row],[KOMPONEN]],Referensi!$A$2:$B$42,2,FALSE),"")</f>
        <v/>
      </c>
      <c r="C31" s="8"/>
      <c r="D31" s="7"/>
      <c r="E31" s="11" t="str">
        <f>IFERROR(VLOOKUP(Table_13[[#This Row],[KOMPONEN]],Referensi!$A$2:$C$42,3,FALSE),"")</f>
        <v/>
      </c>
      <c r="F31" s="7"/>
      <c r="G31" s="9"/>
      <c r="H31" s="9">
        <f>'Tahun 2'!$G31*'Tahun 2'!$F31</f>
        <v>0</v>
      </c>
    </row>
    <row r="32" spans="1:8" ht="15.75" customHeight="1" x14ac:dyDescent="0.2">
      <c r="A32" s="7">
        <f t="shared" si="2"/>
        <v>31</v>
      </c>
      <c r="B32" s="12" t="str">
        <f>IFERROR(VLOOKUP(Table_13[[#This Row],[KOMPONEN]],Referensi!$A$2:$B$42,2,FALSE),"")</f>
        <v/>
      </c>
      <c r="C32" s="8"/>
      <c r="D32" s="7"/>
      <c r="E32" s="11" t="str">
        <f>IFERROR(VLOOKUP(Table_13[[#This Row],[KOMPONEN]],Referensi!$A$2:$C$42,3,FALSE),"")</f>
        <v/>
      </c>
      <c r="F32" s="7"/>
      <c r="G32" s="9"/>
      <c r="H32" s="9">
        <f>'Tahun 2'!$G32*'Tahun 2'!$F32</f>
        <v>0</v>
      </c>
    </row>
    <row r="33" spans="1:8" ht="15.75" customHeight="1" x14ac:dyDescent="0.2">
      <c r="A33" s="7">
        <f t="shared" si="2"/>
        <v>32</v>
      </c>
      <c r="B33" s="12" t="str">
        <f>IFERROR(VLOOKUP(Table_13[[#This Row],[KOMPONEN]],Referensi!$A$2:$B$42,2,FALSE),"")</f>
        <v/>
      </c>
      <c r="C33" s="8"/>
      <c r="D33" s="7"/>
      <c r="E33" s="11" t="str">
        <f>IFERROR(VLOOKUP(Table_13[[#This Row],[KOMPONEN]],Referensi!$A$2:$C$42,3,FALSE),"")</f>
        <v/>
      </c>
      <c r="F33" s="7"/>
      <c r="G33" s="9"/>
      <c r="H33" s="9">
        <f>'Tahun 2'!$G33*'Tahun 2'!$F33</f>
        <v>0</v>
      </c>
    </row>
    <row r="34" spans="1:8" ht="15.75" customHeight="1" x14ac:dyDescent="0.2">
      <c r="A34" s="25"/>
      <c r="B34" s="26"/>
      <c r="C34" s="25"/>
      <c r="D34" s="25"/>
      <c r="E34" s="25"/>
      <c r="F34" s="25"/>
      <c r="G34" s="25"/>
      <c r="H34" s="24">
        <f>SUM(Table_13[TOTAL])</f>
        <v>1</v>
      </c>
    </row>
    <row r="35" spans="1:8" ht="15.75" customHeight="1" x14ac:dyDescent="0.2"/>
    <row r="36" spans="1:8" ht="15.75" customHeight="1" x14ac:dyDescent="0.2"/>
    <row r="37" spans="1:8" ht="15.75" customHeight="1" x14ac:dyDescent="0.2"/>
    <row r="38" spans="1:8" ht="15.75" customHeight="1" x14ac:dyDescent="0.2"/>
    <row r="39" spans="1:8" ht="15.75" customHeight="1" x14ac:dyDescent="0.2"/>
    <row r="40" spans="1:8" ht="15.75" customHeight="1" x14ac:dyDescent="0.2"/>
    <row r="41" spans="1:8" ht="15.75" customHeight="1" x14ac:dyDescent="0.2"/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</sheetData>
  <sheetProtection algorithmName="SHA-512" hashValue="4skMyuyvi7Fm9eLo71NhfQC6GxPs85nKJ+2pBdeVTBPSkp34gnawf0oUH6whGkefp4fCJuTX7AXqo9Rh1w+jqg==" saltValue="TgkQ+lhcZX3SI0bGG+twFQ==" spinCount="100000" sheet="1" insertRows="0" deleteRows="0"/>
  <pageMargins left="0.7" right="0.7" top="0.75" bottom="0.75" header="0" footer="0"/>
  <pageSetup orientation="landscape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533E4-B1EA-114D-9FF5-B158F1046BC8}">
          <x14:formula1>
            <xm:f>Referensi!$A$2:$A$42</xm:f>
          </x14:formula1>
          <xm:sqref>C2:C33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EE8A1-994B-4646-8184-1BDEFCB09338}">
  <dimension ref="A1:S917"/>
  <sheetViews>
    <sheetView zoomScale="125" workbookViewId="0">
      <pane ySplit="1" topLeftCell="A2" activePane="bottomLeft" state="frozen"/>
      <selection pane="bottomLeft" activeCell="A3" sqref="A3"/>
    </sheetView>
  </sheetViews>
  <sheetFormatPr baseColWidth="10" defaultColWidth="14.5" defaultRowHeight="15" customHeight="1" x14ac:dyDescent="0.2"/>
  <cols>
    <col min="1" max="1" width="4.33203125" style="6" customWidth="1"/>
    <col min="2" max="2" width="38.5" style="10" customWidth="1"/>
    <col min="3" max="3" width="38.6640625" style="6" customWidth="1"/>
    <col min="4" max="4" width="23.33203125" style="6" customWidth="1"/>
    <col min="5" max="5" width="7.5" style="6" bestFit="1" customWidth="1"/>
    <col min="6" max="6" width="8.5" style="6" bestFit="1" customWidth="1"/>
    <col min="7" max="7" width="10.1640625" style="6" customWidth="1"/>
    <col min="8" max="8" width="12.6640625" style="6" customWidth="1"/>
    <col min="9" max="9" width="8.83203125" style="6" customWidth="1"/>
    <col min="10" max="10" width="2.5" style="6" customWidth="1"/>
    <col min="11" max="11" width="30.6640625" style="6" bestFit="1" customWidth="1"/>
    <col min="12" max="12" width="11.1640625" style="6" bestFit="1" customWidth="1"/>
    <col min="13" max="13" width="7.1640625" style="6" customWidth="1"/>
    <col min="14" max="14" width="4.1640625" style="6" customWidth="1"/>
    <col min="15" max="15" width="8.83203125" style="6" customWidth="1"/>
    <col min="16" max="16" width="11.1640625" style="6" bestFit="1" customWidth="1"/>
    <col min="17" max="17" width="8.83203125" style="6" customWidth="1"/>
    <col min="18" max="18" width="10.1640625" style="6" bestFit="1" customWidth="1"/>
    <col min="19" max="30" width="8.83203125" style="6" customWidth="1"/>
    <col min="31" max="16384" width="14.5" style="6"/>
  </cols>
  <sheetData>
    <row r="1" spans="1:19" x14ac:dyDescent="0.2">
      <c r="A1" s="5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19" x14ac:dyDescent="0.2">
      <c r="A2" s="7">
        <v>1</v>
      </c>
      <c r="B2" s="11" t="str">
        <f>IFERROR(VLOOKUP(Table_134[[#This Row],[KOMPONEN]],Referensi!$A$2:$B$42,2,FALSE),"")</f>
        <v>Biaya Lainnya</v>
      </c>
      <c r="C2" s="7" t="s">
        <v>44</v>
      </c>
      <c r="D2" s="7" t="s">
        <v>51</v>
      </c>
      <c r="E2" s="11" t="str">
        <f>IFERROR(VLOOKUP(Table_134[[#This Row],[KOMPONEN]],Referensi!$A$2:$C$42,3,FALSE),"")</f>
        <v>Paket</v>
      </c>
      <c r="F2" s="7">
        <v>1</v>
      </c>
      <c r="G2" s="9">
        <v>1</v>
      </c>
      <c r="H2" s="9">
        <f>'Tahun 3'!$G2*'Tahun 3'!$F2</f>
        <v>1</v>
      </c>
      <c r="K2" s="17" t="s">
        <v>35</v>
      </c>
      <c r="L2" s="18">
        <f ca="1">SUMIF(B2:H33,K2,H2:H33)</f>
        <v>1</v>
      </c>
      <c r="M2" s="22">
        <f t="shared" ref="M2:M7" ca="1" si="0">L2/$L$7</f>
        <v>1</v>
      </c>
      <c r="O2" s="20"/>
      <c r="P2" s="21"/>
    </row>
    <row r="3" spans="1:19" x14ac:dyDescent="0.2">
      <c r="A3" s="7">
        <f>A2+1</f>
        <v>2</v>
      </c>
      <c r="B3" s="11" t="str">
        <f>IFERROR(VLOOKUP(Table_134[[#This Row],[KOMPONEN]],Referensi!$A$2:$B$42,2,FALSE),"")</f>
        <v/>
      </c>
      <c r="C3" s="7"/>
      <c r="D3" s="7"/>
      <c r="E3" s="11" t="str">
        <f>IFERROR(VLOOKUP(Table_134[[#This Row],[KOMPONEN]],Referensi!$A$2:$C$42,3,FALSE),"")</f>
        <v/>
      </c>
      <c r="F3" s="7"/>
      <c r="G3" s="9"/>
      <c r="H3" s="9">
        <f>'Tahun 3'!$G3*'Tahun 3'!$F3</f>
        <v>0</v>
      </c>
      <c r="K3" s="17" t="s">
        <v>25</v>
      </c>
      <c r="L3" s="18">
        <f t="shared" ref="L3:L6" ca="1" si="1">SUMIF(B3:H34,K3,H3:H34)</f>
        <v>0</v>
      </c>
      <c r="M3" s="22">
        <f t="shared" ca="1" si="0"/>
        <v>0</v>
      </c>
      <c r="O3" s="20"/>
      <c r="P3" s="21"/>
      <c r="R3" s="21"/>
      <c r="S3" s="19"/>
    </row>
    <row r="4" spans="1:19" x14ac:dyDescent="0.2">
      <c r="A4" s="7">
        <f t="shared" ref="A4:A33" si="2">A3+1</f>
        <v>3</v>
      </c>
      <c r="B4" s="11" t="str">
        <f>IFERROR(VLOOKUP(Table_134[[#This Row],[KOMPONEN]],Referensi!$A$2:$B$42,2,FALSE),"")</f>
        <v/>
      </c>
      <c r="C4" s="7"/>
      <c r="D4" s="7"/>
      <c r="E4" s="11" t="str">
        <f>IFERROR(VLOOKUP(Table_134[[#This Row],[KOMPONEN]],Referensi!$A$2:$C$42,3,FALSE),"")</f>
        <v/>
      </c>
      <c r="F4" s="7"/>
      <c r="G4" s="9"/>
      <c r="H4" s="9">
        <f>'Tahun 3'!$G4*'Tahun 3'!$F4</f>
        <v>0</v>
      </c>
      <c r="K4" s="17" t="s">
        <v>30</v>
      </c>
      <c r="L4" s="18">
        <f t="shared" ca="1" si="1"/>
        <v>0</v>
      </c>
      <c r="M4" s="22">
        <f t="shared" ca="1" si="0"/>
        <v>0</v>
      </c>
      <c r="O4" s="20"/>
      <c r="P4" s="21"/>
    </row>
    <row r="5" spans="1:19" x14ac:dyDescent="0.2">
      <c r="A5" s="7">
        <f t="shared" si="2"/>
        <v>4</v>
      </c>
      <c r="B5" s="11" t="str">
        <f>IFERROR(VLOOKUP(Table_134[[#This Row],[KOMPONEN]],Referensi!$A$2:$B$42,2,FALSE),"")</f>
        <v/>
      </c>
      <c r="C5" s="7"/>
      <c r="D5" s="7"/>
      <c r="E5" s="11" t="str">
        <f>IFERROR(VLOOKUP(Table_134[[#This Row],[KOMPONEN]],Referensi!$A$2:$C$42,3,FALSE),"")</f>
        <v/>
      </c>
      <c r="F5" s="7"/>
      <c r="G5" s="9"/>
      <c r="H5" s="9">
        <f>'Tahun 3'!$G5*'Tahun 3'!$F5</f>
        <v>0</v>
      </c>
      <c r="K5" s="17" t="s">
        <v>33</v>
      </c>
      <c r="L5" s="18">
        <f t="shared" ca="1" si="1"/>
        <v>0</v>
      </c>
      <c r="M5" s="22">
        <f t="shared" ca="1" si="0"/>
        <v>0</v>
      </c>
      <c r="O5" s="20"/>
      <c r="P5" s="21"/>
    </row>
    <row r="6" spans="1:19" x14ac:dyDescent="0.2">
      <c r="A6" s="7">
        <f t="shared" si="2"/>
        <v>5</v>
      </c>
      <c r="B6" s="11" t="str">
        <f>IFERROR(VLOOKUP(Table_134[[#This Row],[KOMPONEN]],Referensi!$A$2:$B$42,2,FALSE),"")</f>
        <v/>
      </c>
      <c r="C6" s="7"/>
      <c r="D6" s="7"/>
      <c r="E6" s="11" t="str">
        <f>IFERROR(VLOOKUP(Table_134[[#This Row],[KOMPONEN]],Referensi!$A$2:$C$42,3,FALSE),"")</f>
        <v/>
      </c>
      <c r="F6" s="7"/>
      <c r="G6" s="9"/>
      <c r="H6" s="9">
        <f>'Tahun 3'!$G6*'Tahun 3'!$F6</f>
        <v>0</v>
      </c>
      <c r="K6" s="17" t="s">
        <v>46</v>
      </c>
      <c r="L6" s="18">
        <f t="shared" ca="1" si="1"/>
        <v>0</v>
      </c>
      <c r="M6" s="22">
        <f t="shared" ca="1" si="0"/>
        <v>0</v>
      </c>
      <c r="O6" s="20"/>
      <c r="P6" s="21"/>
    </row>
    <row r="7" spans="1:19" x14ac:dyDescent="0.2">
      <c r="A7" s="7">
        <f t="shared" si="2"/>
        <v>6</v>
      </c>
      <c r="B7" s="11" t="str">
        <f>IFERROR(VLOOKUP(Table_134[[#This Row],[KOMPONEN]],Referensi!$A$2:$B$42,2,FALSE),"")</f>
        <v/>
      </c>
      <c r="C7" s="7"/>
      <c r="D7" s="7"/>
      <c r="E7" s="11" t="str">
        <f>IFERROR(VLOOKUP(Table_134[[#This Row],[KOMPONEN]],Referensi!$A$2:$C$42,3,FALSE),"")</f>
        <v/>
      </c>
      <c r="F7" s="7"/>
      <c r="G7" s="9"/>
      <c r="H7" s="9">
        <f>'Tahun 3'!$G7*'Tahun 3'!$F7</f>
        <v>0</v>
      </c>
      <c r="L7" s="18">
        <f ca="1">SUM(L2:L6)</f>
        <v>1</v>
      </c>
      <c r="M7" s="19">
        <f t="shared" ca="1" si="0"/>
        <v>1</v>
      </c>
      <c r="O7" s="20"/>
    </row>
    <row r="8" spans="1:19" x14ac:dyDescent="0.2">
      <c r="A8" s="7">
        <f t="shared" si="2"/>
        <v>7</v>
      </c>
      <c r="B8" s="11" t="str">
        <f>IFERROR(VLOOKUP(Table_134[[#This Row],[KOMPONEN]],Referensi!$A$2:$B$42,2,FALSE),"")</f>
        <v/>
      </c>
      <c r="C8" s="7"/>
      <c r="D8" s="7"/>
      <c r="E8" s="11" t="str">
        <f>IFERROR(VLOOKUP(Table_134[[#This Row],[KOMPONEN]],Referensi!$A$2:$C$42,3,FALSE),"")</f>
        <v/>
      </c>
      <c r="F8" s="7"/>
      <c r="G8" s="9"/>
      <c r="H8" s="9">
        <f>'Tahun 3'!$G8*'Tahun 3'!$F8</f>
        <v>0</v>
      </c>
    </row>
    <row r="9" spans="1:19" x14ac:dyDescent="0.2">
      <c r="A9" s="7">
        <f t="shared" si="2"/>
        <v>8</v>
      </c>
      <c r="B9" s="11" t="str">
        <f>IFERROR(VLOOKUP(Table_134[[#This Row],[KOMPONEN]],Referensi!$A$2:$B$42,2,FALSE),"")</f>
        <v/>
      </c>
      <c r="C9" s="7"/>
      <c r="D9" s="7"/>
      <c r="E9" s="11" t="str">
        <f>IFERROR(VLOOKUP(Table_134[[#This Row],[KOMPONEN]],Referensi!$A$2:$C$42,3,FALSE),"")</f>
        <v/>
      </c>
      <c r="F9" s="7"/>
      <c r="G9" s="9"/>
      <c r="H9" s="9">
        <f>'Tahun 3'!$G9*'Tahun 3'!$F9</f>
        <v>0</v>
      </c>
    </row>
    <row r="10" spans="1:19" x14ac:dyDescent="0.2">
      <c r="A10" s="7">
        <f t="shared" si="2"/>
        <v>9</v>
      </c>
      <c r="B10" s="11" t="str">
        <f>IFERROR(VLOOKUP(Table_134[[#This Row],[KOMPONEN]],Referensi!$A$2:$B$42,2,FALSE),"")</f>
        <v/>
      </c>
      <c r="C10" s="7"/>
      <c r="D10" s="7"/>
      <c r="E10" s="11" t="str">
        <f>IFERROR(VLOOKUP(Table_134[[#This Row],[KOMPONEN]],Referensi!$A$2:$C$42,3,FALSE),"")</f>
        <v/>
      </c>
      <c r="F10" s="7"/>
      <c r="G10" s="9"/>
      <c r="H10" s="9">
        <f>'Tahun 3'!$G10*'Tahun 3'!$F10</f>
        <v>0</v>
      </c>
    </row>
    <row r="11" spans="1:19" x14ac:dyDescent="0.2">
      <c r="A11" s="7">
        <f t="shared" si="2"/>
        <v>10</v>
      </c>
      <c r="B11" s="11" t="str">
        <f>IFERROR(VLOOKUP(Table_134[[#This Row],[KOMPONEN]],Referensi!$A$2:$B$42,2,FALSE),"")</f>
        <v/>
      </c>
      <c r="C11" s="7"/>
      <c r="D11" s="7"/>
      <c r="E11" s="11" t="str">
        <f>IFERROR(VLOOKUP(Table_134[[#This Row],[KOMPONEN]],Referensi!$A$2:$C$42,3,FALSE),"")</f>
        <v/>
      </c>
      <c r="F11" s="7"/>
      <c r="G11" s="9"/>
      <c r="H11" s="9">
        <f>'Tahun 3'!$G11*'Tahun 3'!$F11</f>
        <v>0</v>
      </c>
    </row>
    <row r="12" spans="1:19" x14ac:dyDescent="0.2">
      <c r="A12" s="7">
        <f t="shared" si="2"/>
        <v>11</v>
      </c>
      <c r="B12" s="11" t="str">
        <f>IFERROR(VLOOKUP(Table_134[[#This Row],[KOMPONEN]],Referensi!$A$2:$B$42,2,FALSE),"")</f>
        <v/>
      </c>
      <c r="C12" s="7"/>
      <c r="D12" s="7"/>
      <c r="E12" s="11" t="str">
        <f>IFERROR(VLOOKUP(Table_134[[#This Row],[KOMPONEN]],Referensi!$A$2:$C$42,3,FALSE),"")</f>
        <v/>
      </c>
      <c r="F12" s="7"/>
      <c r="G12" s="9"/>
      <c r="H12" s="9">
        <f>'Tahun 3'!$G12*'Tahun 3'!$F12</f>
        <v>0</v>
      </c>
    </row>
    <row r="13" spans="1:19" x14ac:dyDescent="0.2">
      <c r="A13" s="7">
        <f t="shared" si="2"/>
        <v>12</v>
      </c>
      <c r="B13" s="11" t="str">
        <f>IFERROR(VLOOKUP(Table_134[[#This Row],[KOMPONEN]],Referensi!$A$2:$B$42,2,FALSE),"")</f>
        <v/>
      </c>
      <c r="C13" s="7"/>
      <c r="D13" s="7"/>
      <c r="E13" s="11" t="str">
        <f>IFERROR(VLOOKUP(Table_134[[#This Row],[KOMPONEN]],Referensi!$A$2:$C$42,3,FALSE),"")</f>
        <v/>
      </c>
      <c r="F13" s="7"/>
      <c r="G13" s="9"/>
      <c r="H13" s="9">
        <f>'Tahun 3'!$G13*'Tahun 3'!$F13</f>
        <v>0</v>
      </c>
    </row>
    <row r="14" spans="1:19" x14ac:dyDescent="0.2">
      <c r="A14" s="7">
        <f t="shared" si="2"/>
        <v>13</v>
      </c>
      <c r="B14" s="11" t="str">
        <f>IFERROR(VLOOKUP(Table_134[[#This Row],[KOMPONEN]],Referensi!$A$2:$B$42,2,FALSE),"")</f>
        <v/>
      </c>
      <c r="C14" s="7"/>
      <c r="D14" s="7"/>
      <c r="E14" s="11" t="str">
        <f>IFERROR(VLOOKUP(Table_134[[#This Row],[KOMPONEN]],Referensi!$A$2:$C$42,3,FALSE),"")</f>
        <v/>
      </c>
      <c r="F14" s="7"/>
      <c r="G14" s="9"/>
      <c r="H14" s="9">
        <f>'Tahun 3'!$G14*'Tahun 3'!$F14</f>
        <v>0</v>
      </c>
    </row>
    <row r="15" spans="1:19" x14ac:dyDescent="0.2">
      <c r="A15" s="7">
        <f t="shared" si="2"/>
        <v>14</v>
      </c>
      <c r="B15" s="11" t="str">
        <f>IFERROR(VLOOKUP(Table_134[[#This Row],[KOMPONEN]],Referensi!$A$2:$B$42,2,FALSE),"")</f>
        <v/>
      </c>
      <c r="C15" s="7"/>
      <c r="D15" s="7"/>
      <c r="E15" s="11" t="str">
        <f>IFERROR(VLOOKUP(Table_134[[#This Row],[KOMPONEN]],Referensi!$A$2:$C$42,3,FALSE),"")</f>
        <v/>
      </c>
      <c r="F15" s="7"/>
      <c r="G15" s="9"/>
      <c r="H15" s="9">
        <f>'Tahun 3'!$G15*'Tahun 3'!$F15</f>
        <v>0</v>
      </c>
    </row>
    <row r="16" spans="1:19" x14ac:dyDescent="0.2">
      <c r="A16" s="7">
        <f t="shared" si="2"/>
        <v>15</v>
      </c>
      <c r="B16" s="11" t="str">
        <f>IFERROR(VLOOKUP(Table_134[[#This Row],[KOMPONEN]],Referensi!$A$2:$B$42,2,FALSE),"")</f>
        <v/>
      </c>
      <c r="C16" s="7"/>
      <c r="D16" s="7"/>
      <c r="E16" s="11" t="str">
        <f>IFERROR(VLOOKUP(Table_134[[#This Row],[KOMPONEN]],Referensi!$A$2:$C$42,3,FALSE),"")</f>
        <v/>
      </c>
      <c r="F16" s="7"/>
      <c r="G16" s="9"/>
      <c r="H16" s="9">
        <f>'Tahun 3'!$G16*'Tahun 3'!$F16</f>
        <v>0</v>
      </c>
    </row>
    <row r="17" spans="1:8" x14ac:dyDescent="0.2">
      <c r="A17" s="7">
        <f t="shared" si="2"/>
        <v>16</v>
      </c>
      <c r="B17" s="11" t="str">
        <f>IFERROR(VLOOKUP(Table_134[[#This Row],[KOMPONEN]],Referensi!$A$2:$B$42,2,FALSE),"")</f>
        <v/>
      </c>
      <c r="C17" s="7"/>
      <c r="D17" s="7"/>
      <c r="E17" s="11" t="str">
        <f>IFERROR(VLOOKUP(Table_134[[#This Row],[KOMPONEN]],Referensi!$A$2:$C$42,3,FALSE),"")</f>
        <v/>
      </c>
      <c r="F17" s="7"/>
      <c r="G17" s="9"/>
      <c r="H17" s="9">
        <f>'Tahun 3'!$G17*'Tahun 3'!$F17</f>
        <v>0</v>
      </c>
    </row>
    <row r="18" spans="1:8" x14ac:dyDescent="0.2">
      <c r="A18" s="7">
        <f t="shared" si="2"/>
        <v>17</v>
      </c>
      <c r="B18" s="11" t="str">
        <f>IFERROR(VLOOKUP(Table_134[[#This Row],[KOMPONEN]],Referensi!$A$2:$B$42,2,FALSE),"")</f>
        <v/>
      </c>
      <c r="C18" s="7"/>
      <c r="D18" s="7"/>
      <c r="E18" s="11" t="str">
        <f>IFERROR(VLOOKUP(Table_134[[#This Row],[KOMPONEN]],Referensi!$A$2:$C$42,3,FALSE),"")</f>
        <v/>
      </c>
      <c r="F18" s="7"/>
      <c r="G18" s="9"/>
      <c r="H18" s="9">
        <f>'Tahun 3'!$G18*'Tahun 3'!$F18</f>
        <v>0</v>
      </c>
    </row>
    <row r="19" spans="1:8" x14ac:dyDescent="0.2">
      <c r="A19" s="7">
        <f t="shared" si="2"/>
        <v>18</v>
      </c>
      <c r="B19" s="11" t="str">
        <f>IFERROR(VLOOKUP(Table_134[[#This Row],[KOMPONEN]],Referensi!$A$2:$B$42,2,FALSE),"")</f>
        <v/>
      </c>
      <c r="C19" s="7"/>
      <c r="D19" s="7"/>
      <c r="E19" s="11" t="str">
        <f>IFERROR(VLOOKUP(Table_134[[#This Row],[KOMPONEN]],Referensi!$A$2:$C$42,3,FALSE),"")</f>
        <v/>
      </c>
      <c r="F19" s="7"/>
      <c r="G19" s="9"/>
      <c r="H19" s="9">
        <f>'Tahun 3'!$G19*'Tahun 3'!$F19</f>
        <v>0</v>
      </c>
    </row>
    <row r="20" spans="1:8" x14ac:dyDescent="0.2">
      <c r="A20" s="7">
        <f t="shared" si="2"/>
        <v>19</v>
      </c>
      <c r="B20" s="11" t="str">
        <f>IFERROR(VLOOKUP(Table_134[[#This Row],[KOMPONEN]],Referensi!$A$2:$B$42,2,FALSE),"")</f>
        <v/>
      </c>
      <c r="C20" s="7"/>
      <c r="D20" s="7"/>
      <c r="E20" s="11" t="str">
        <f>IFERROR(VLOOKUP(Table_134[[#This Row],[KOMPONEN]],Referensi!$A$2:$C$42,3,FALSE),"")</f>
        <v/>
      </c>
      <c r="F20" s="7"/>
      <c r="G20" s="9"/>
      <c r="H20" s="9">
        <f>'Tahun 3'!$G20*'Tahun 3'!$F20</f>
        <v>0</v>
      </c>
    </row>
    <row r="21" spans="1:8" ht="15.75" customHeight="1" x14ac:dyDescent="0.2">
      <c r="A21" s="7">
        <f t="shared" si="2"/>
        <v>20</v>
      </c>
      <c r="B21" s="11" t="str">
        <f>IFERROR(VLOOKUP(Table_134[[#This Row],[KOMPONEN]],Referensi!$A$2:$B$42,2,FALSE),"")</f>
        <v/>
      </c>
      <c r="C21" s="7"/>
      <c r="D21" s="7"/>
      <c r="E21" s="11" t="str">
        <f>IFERROR(VLOOKUP(Table_134[[#This Row],[KOMPONEN]],Referensi!$A$2:$C$42,3,FALSE),"")</f>
        <v/>
      </c>
      <c r="F21" s="7"/>
      <c r="G21" s="9"/>
      <c r="H21" s="9">
        <f>'Tahun 3'!$G21*'Tahun 3'!$F21</f>
        <v>0</v>
      </c>
    </row>
    <row r="22" spans="1:8" ht="15.75" customHeight="1" x14ac:dyDescent="0.2">
      <c r="A22" s="7">
        <f t="shared" si="2"/>
        <v>21</v>
      </c>
      <c r="B22" s="11" t="str">
        <f>IFERROR(VLOOKUP(Table_134[[#This Row],[KOMPONEN]],Referensi!$A$2:$B$42,2,FALSE),"")</f>
        <v/>
      </c>
      <c r="C22" s="7"/>
      <c r="D22" s="7"/>
      <c r="E22" s="11" t="str">
        <f>IFERROR(VLOOKUP(Table_134[[#This Row],[KOMPONEN]],Referensi!$A$2:$C$42,3,FALSE),"")</f>
        <v/>
      </c>
      <c r="F22" s="7"/>
      <c r="G22" s="9"/>
      <c r="H22" s="9">
        <f>'Tahun 3'!$G22*'Tahun 3'!$F22</f>
        <v>0</v>
      </c>
    </row>
    <row r="23" spans="1:8" ht="15.75" customHeight="1" x14ac:dyDescent="0.2">
      <c r="A23" s="7">
        <f t="shared" si="2"/>
        <v>22</v>
      </c>
      <c r="B23" s="23" t="str">
        <f>IFERROR(VLOOKUP(Table_134[[#This Row],[KOMPONEN]],Referensi!$A$2:$B$42,2,FALSE),"")</f>
        <v/>
      </c>
      <c r="C23" s="7"/>
      <c r="D23" s="7"/>
      <c r="E23" s="11" t="str">
        <f>IFERROR(VLOOKUP(Table_134[[#This Row],[KOMPONEN]],Referensi!$A$2:$C$42,3,FALSE),"")</f>
        <v/>
      </c>
      <c r="F23" s="7"/>
      <c r="G23" s="9"/>
      <c r="H23" s="9">
        <f>'Tahun 3'!$G23*'Tahun 3'!$F23</f>
        <v>0</v>
      </c>
    </row>
    <row r="24" spans="1:8" ht="15.75" customHeight="1" x14ac:dyDescent="0.2">
      <c r="A24" s="7">
        <f t="shared" si="2"/>
        <v>23</v>
      </c>
      <c r="B24" s="23" t="str">
        <f>IFERROR(VLOOKUP(Table_134[[#This Row],[KOMPONEN]],Referensi!$A$2:$B$42,2,FALSE),"")</f>
        <v/>
      </c>
      <c r="C24" s="7"/>
      <c r="D24" s="7"/>
      <c r="E24" s="11" t="str">
        <f>IFERROR(VLOOKUP(Table_134[[#This Row],[KOMPONEN]],Referensi!$A$2:$C$42,3,FALSE),"")</f>
        <v/>
      </c>
      <c r="F24" s="7"/>
      <c r="G24" s="9"/>
      <c r="H24" s="9">
        <f>'Tahun 3'!$G24*'Tahun 3'!$F24</f>
        <v>0</v>
      </c>
    </row>
    <row r="25" spans="1:8" ht="15.75" customHeight="1" x14ac:dyDescent="0.2">
      <c r="A25" s="7">
        <f t="shared" si="2"/>
        <v>24</v>
      </c>
      <c r="B25" s="23" t="str">
        <f>IFERROR(VLOOKUP(Table_134[[#This Row],[KOMPONEN]],Referensi!$A$2:$B$42,2,FALSE),"")</f>
        <v/>
      </c>
      <c r="C25" s="7"/>
      <c r="D25" s="7"/>
      <c r="E25" s="11" t="str">
        <f>IFERROR(VLOOKUP(Table_134[[#This Row],[KOMPONEN]],Referensi!$A$2:$C$42,3,FALSE),"")</f>
        <v/>
      </c>
      <c r="F25" s="7"/>
      <c r="G25" s="9"/>
      <c r="H25" s="9">
        <f>'Tahun 3'!$G25*'Tahun 3'!$F25</f>
        <v>0</v>
      </c>
    </row>
    <row r="26" spans="1:8" ht="15.75" customHeight="1" x14ac:dyDescent="0.2">
      <c r="A26" s="7">
        <f t="shared" si="2"/>
        <v>25</v>
      </c>
      <c r="B26" s="23" t="str">
        <f>IFERROR(VLOOKUP(Table_134[[#This Row],[KOMPONEN]],Referensi!$A$2:$B$42,2,FALSE),"")</f>
        <v/>
      </c>
      <c r="C26" s="7"/>
      <c r="D26" s="7"/>
      <c r="E26" s="11" t="str">
        <f>IFERROR(VLOOKUP(Table_134[[#This Row],[KOMPONEN]],Referensi!$A$2:$C$42,3,FALSE),"")</f>
        <v/>
      </c>
      <c r="F26" s="7"/>
      <c r="G26" s="9"/>
      <c r="H26" s="9">
        <f>'Tahun 3'!$G26*'Tahun 3'!$F26</f>
        <v>0</v>
      </c>
    </row>
    <row r="27" spans="1:8" ht="15.75" customHeight="1" x14ac:dyDescent="0.2">
      <c r="A27" s="7">
        <f t="shared" si="2"/>
        <v>26</v>
      </c>
      <c r="B27" s="23" t="str">
        <f>IFERROR(VLOOKUP(Table_134[[#This Row],[KOMPONEN]],Referensi!$A$2:$B$42,2,FALSE),"")</f>
        <v/>
      </c>
      <c r="C27" s="7"/>
      <c r="D27" s="7"/>
      <c r="E27" s="11" t="str">
        <f>IFERROR(VLOOKUP(Table_134[[#This Row],[KOMPONEN]],Referensi!$A$2:$C$42,3,FALSE),"")</f>
        <v/>
      </c>
      <c r="F27" s="7"/>
      <c r="G27" s="9"/>
      <c r="H27" s="9">
        <f>'Tahun 3'!$G27*'Tahun 3'!$F27</f>
        <v>0</v>
      </c>
    </row>
    <row r="28" spans="1:8" ht="15.75" customHeight="1" x14ac:dyDescent="0.2">
      <c r="A28" s="7">
        <f t="shared" si="2"/>
        <v>27</v>
      </c>
      <c r="B28" s="11" t="str">
        <f>IFERROR(VLOOKUP(Table_134[[#This Row],[KOMPONEN]],Referensi!$A$2:$B$42,2,FALSE),"")</f>
        <v/>
      </c>
      <c r="C28" s="7"/>
      <c r="D28" s="7"/>
      <c r="E28" s="11" t="str">
        <f>IFERROR(VLOOKUP(Table_134[[#This Row],[KOMPONEN]],Referensi!$A$2:$C$42,3,FALSE),"")</f>
        <v/>
      </c>
      <c r="F28" s="7"/>
      <c r="G28" s="9"/>
      <c r="H28" s="9">
        <f>'Tahun 3'!$G28*'Tahun 3'!$F28</f>
        <v>0</v>
      </c>
    </row>
    <row r="29" spans="1:8" ht="15.75" customHeight="1" x14ac:dyDescent="0.2">
      <c r="A29" s="7">
        <f t="shared" si="2"/>
        <v>28</v>
      </c>
      <c r="B29" s="12" t="str">
        <f>IFERROR(VLOOKUP(Table_134[[#This Row],[KOMPONEN]],Referensi!$A$2:$B$42,2,FALSE),"")</f>
        <v/>
      </c>
      <c r="C29" s="8"/>
      <c r="D29" s="7"/>
      <c r="E29" s="11" t="str">
        <f>IFERROR(VLOOKUP(Table_134[[#This Row],[KOMPONEN]],Referensi!$A$2:$C$42,3,FALSE),"")</f>
        <v/>
      </c>
      <c r="F29" s="7"/>
      <c r="G29" s="9"/>
      <c r="H29" s="9">
        <f>'Tahun 3'!$G29*'Tahun 3'!$F29</f>
        <v>0</v>
      </c>
    </row>
    <row r="30" spans="1:8" ht="15.75" customHeight="1" x14ac:dyDescent="0.2">
      <c r="A30" s="7">
        <f t="shared" si="2"/>
        <v>29</v>
      </c>
      <c r="B30" s="12" t="str">
        <f>IFERROR(VLOOKUP(Table_134[[#This Row],[KOMPONEN]],Referensi!$A$2:$B$42,2,FALSE),"")</f>
        <v/>
      </c>
      <c r="C30" s="8"/>
      <c r="D30" s="7"/>
      <c r="E30" s="11" t="str">
        <f>IFERROR(VLOOKUP(Table_134[[#This Row],[KOMPONEN]],Referensi!$A$2:$C$42,3,FALSE),"")</f>
        <v/>
      </c>
      <c r="F30" s="7"/>
      <c r="G30" s="9"/>
      <c r="H30" s="9">
        <f>'Tahun 3'!$G30*'Tahun 3'!$F30</f>
        <v>0</v>
      </c>
    </row>
    <row r="31" spans="1:8" ht="15.75" customHeight="1" x14ac:dyDescent="0.2">
      <c r="A31" s="7">
        <f t="shared" si="2"/>
        <v>30</v>
      </c>
      <c r="B31" s="12" t="str">
        <f>IFERROR(VLOOKUP(Table_134[[#This Row],[KOMPONEN]],Referensi!$A$2:$B$42,2,FALSE),"")</f>
        <v/>
      </c>
      <c r="C31" s="8"/>
      <c r="D31" s="7"/>
      <c r="E31" s="11" t="str">
        <f>IFERROR(VLOOKUP(Table_134[[#This Row],[KOMPONEN]],Referensi!$A$2:$C$42,3,FALSE),"")</f>
        <v/>
      </c>
      <c r="F31" s="7"/>
      <c r="G31" s="9"/>
      <c r="H31" s="9">
        <f>'Tahun 3'!$G31*'Tahun 3'!$F31</f>
        <v>0</v>
      </c>
    </row>
    <row r="32" spans="1:8" ht="15.75" customHeight="1" x14ac:dyDescent="0.2">
      <c r="A32" s="7">
        <f t="shared" si="2"/>
        <v>31</v>
      </c>
      <c r="B32" s="12" t="str">
        <f>IFERROR(VLOOKUP(Table_134[[#This Row],[KOMPONEN]],Referensi!$A$2:$B$42,2,FALSE),"")</f>
        <v/>
      </c>
      <c r="C32" s="8"/>
      <c r="D32" s="7"/>
      <c r="E32" s="11" t="str">
        <f>IFERROR(VLOOKUP(Table_134[[#This Row],[KOMPONEN]],Referensi!$A$2:$C$42,3,FALSE),"")</f>
        <v/>
      </c>
      <c r="F32" s="7"/>
      <c r="G32" s="9"/>
      <c r="H32" s="9">
        <f>'Tahun 3'!$G32*'Tahun 3'!$F32</f>
        <v>0</v>
      </c>
    </row>
    <row r="33" spans="1:8" ht="15.75" customHeight="1" x14ac:dyDescent="0.2">
      <c r="A33" s="7">
        <f t="shared" si="2"/>
        <v>32</v>
      </c>
      <c r="B33" s="12" t="str">
        <f>IFERROR(VLOOKUP(Table_134[[#This Row],[KOMPONEN]],Referensi!$A$2:$B$42,2,FALSE),"")</f>
        <v/>
      </c>
      <c r="C33" s="8"/>
      <c r="D33" s="7"/>
      <c r="E33" s="11" t="str">
        <f>IFERROR(VLOOKUP(Table_134[[#This Row],[KOMPONEN]],Referensi!$A$2:$C$42,3,FALSE),"")</f>
        <v/>
      </c>
      <c r="F33" s="7"/>
      <c r="G33" s="9"/>
      <c r="H33" s="9">
        <f>'Tahun 3'!$G33*'Tahun 3'!$F33</f>
        <v>0</v>
      </c>
    </row>
    <row r="34" spans="1:8" ht="15.75" customHeight="1" x14ac:dyDescent="0.2">
      <c r="A34" s="25"/>
      <c r="B34" s="26"/>
      <c r="C34" s="25"/>
      <c r="D34" s="25"/>
      <c r="E34" s="25"/>
      <c r="F34" s="25"/>
      <c r="G34" s="25"/>
      <c r="H34" s="24">
        <f>SUM(Table_134[TOTAL])</f>
        <v>1</v>
      </c>
    </row>
    <row r="35" spans="1:8" ht="15.75" customHeight="1" x14ac:dyDescent="0.2"/>
    <row r="36" spans="1:8" ht="15.75" customHeight="1" x14ac:dyDescent="0.2"/>
    <row r="37" spans="1:8" ht="15.75" customHeight="1" x14ac:dyDescent="0.2"/>
    <row r="38" spans="1:8" ht="15.75" customHeight="1" x14ac:dyDescent="0.2"/>
    <row r="39" spans="1:8" ht="15.75" customHeight="1" x14ac:dyDescent="0.2"/>
    <row r="40" spans="1:8" ht="15.75" customHeight="1" x14ac:dyDescent="0.2"/>
    <row r="41" spans="1:8" ht="15.75" customHeight="1" x14ac:dyDescent="0.2"/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</sheetData>
  <sheetProtection algorithmName="SHA-512" hashValue="aPLmYe0uAqUv86iWRr5Jvm6g0zUXYnsR9ACp1wLSdNX4hIvx86Pv8bFgnAFoRbhBRUWiV2tDNTKIvcqiw5lP9Q==" saltValue="m8FPAEfA4EgirTs0091vmA==" spinCount="100000" sheet="1" insertRows="0" deleteRows="0"/>
  <pageMargins left="0.7" right="0.7" top="0.75" bottom="0.75" header="0" footer="0"/>
  <pageSetup orientation="landscape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A3B8CD2-E408-AA4D-81AE-23E63AED1B58}">
          <x14:formula1>
            <xm:f>Referensi!$A$2:$A$42</xm:f>
          </x14:formula1>
          <xm:sqref>C2:C33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EF86B-03E5-5E49-B6AD-5CD54041AEF1}">
  <sheetPr>
    <tabColor rgb="FFFF0000"/>
  </sheetPr>
  <dimension ref="A1:E42"/>
  <sheetViews>
    <sheetView zoomScale="139" workbookViewId="0">
      <selection activeCell="E3" sqref="E3"/>
    </sheetView>
  </sheetViews>
  <sheetFormatPr baseColWidth="10" defaultRowHeight="15" x14ac:dyDescent="0.2"/>
  <cols>
    <col min="1" max="1" width="38" bestFit="1" customWidth="1"/>
    <col min="2" max="2" width="37.33203125" bestFit="1" customWidth="1"/>
    <col min="5" max="5" width="44.33203125" bestFit="1" customWidth="1"/>
  </cols>
  <sheetData>
    <row r="1" spans="1:5" x14ac:dyDescent="0.2">
      <c r="A1" s="3" t="s">
        <v>9</v>
      </c>
      <c r="B1" s="3" t="s">
        <v>8</v>
      </c>
      <c r="C1" s="3" t="s">
        <v>19</v>
      </c>
    </row>
    <row r="2" spans="1:5" x14ac:dyDescent="0.2">
      <c r="A2" s="1" t="s">
        <v>15</v>
      </c>
      <c r="B2" s="1" t="s">
        <v>25</v>
      </c>
      <c r="C2" s="15" t="s">
        <v>21</v>
      </c>
      <c r="E2" s="14" t="s">
        <v>53</v>
      </c>
    </row>
    <row r="3" spans="1:5" x14ac:dyDescent="0.2">
      <c r="A3" s="1" t="s">
        <v>26</v>
      </c>
      <c r="B3" s="1" t="s">
        <v>25</v>
      </c>
      <c r="C3" s="15" t="s">
        <v>52</v>
      </c>
      <c r="E3" s="14" t="s">
        <v>22</v>
      </c>
    </row>
    <row r="4" spans="1:5" x14ac:dyDescent="0.2">
      <c r="A4" s="1" t="s">
        <v>27</v>
      </c>
      <c r="B4" s="1" t="s">
        <v>25</v>
      </c>
      <c r="C4" s="15" t="s">
        <v>52</v>
      </c>
      <c r="E4" s="14" t="s">
        <v>23</v>
      </c>
    </row>
    <row r="5" spans="1:5" x14ac:dyDescent="0.2">
      <c r="A5" s="1" t="s">
        <v>28</v>
      </c>
      <c r="B5" s="1" t="s">
        <v>25</v>
      </c>
      <c r="C5" s="15" t="s">
        <v>20</v>
      </c>
      <c r="E5" s="16" t="s">
        <v>24</v>
      </c>
    </row>
    <row r="6" spans="1:5" x14ac:dyDescent="0.2">
      <c r="A6" s="1" t="s">
        <v>14</v>
      </c>
      <c r="B6" s="1" t="s">
        <v>25</v>
      </c>
      <c r="C6" s="15" t="s">
        <v>21</v>
      </c>
    </row>
    <row r="7" spans="1:5" x14ac:dyDescent="0.2">
      <c r="A7" s="1" t="s">
        <v>29</v>
      </c>
      <c r="B7" s="1" t="s">
        <v>25</v>
      </c>
      <c r="C7" s="15" t="s">
        <v>52</v>
      </c>
    </row>
    <row r="8" spans="1:5" x14ac:dyDescent="0.2">
      <c r="A8" s="1" t="s">
        <v>13</v>
      </c>
      <c r="B8" s="15" t="s">
        <v>30</v>
      </c>
      <c r="C8" s="15" t="s">
        <v>52</v>
      </c>
    </row>
    <row r="9" spans="1:5" x14ac:dyDescent="0.2">
      <c r="A9" s="1" t="s">
        <v>31</v>
      </c>
      <c r="B9" s="15" t="s">
        <v>30</v>
      </c>
      <c r="C9" s="15" t="s">
        <v>21</v>
      </c>
    </row>
    <row r="10" spans="1:5" x14ac:dyDescent="0.2">
      <c r="A10" s="1" t="s">
        <v>32</v>
      </c>
      <c r="B10" s="15" t="s">
        <v>30</v>
      </c>
      <c r="C10" s="15" t="s">
        <v>52</v>
      </c>
    </row>
    <row r="11" spans="1:5" x14ac:dyDescent="0.2">
      <c r="A11" s="1" t="s">
        <v>10</v>
      </c>
      <c r="B11" s="15" t="s">
        <v>33</v>
      </c>
      <c r="C11" s="15" t="s">
        <v>52</v>
      </c>
    </row>
    <row r="12" spans="1:5" x14ac:dyDescent="0.2">
      <c r="A12" s="1" t="s">
        <v>34</v>
      </c>
      <c r="B12" s="15" t="s">
        <v>33</v>
      </c>
      <c r="C12" s="15" t="s">
        <v>52</v>
      </c>
    </row>
    <row r="13" spans="1:5" x14ac:dyDescent="0.2">
      <c r="A13" s="1" t="s">
        <v>16</v>
      </c>
      <c r="B13" s="15" t="s">
        <v>33</v>
      </c>
      <c r="C13" s="15" t="s">
        <v>52</v>
      </c>
    </row>
    <row r="14" spans="1:5" x14ac:dyDescent="0.2">
      <c r="A14" s="1" t="s">
        <v>12</v>
      </c>
      <c r="B14" s="15" t="s">
        <v>33</v>
      </c>
      <c r="C14" s="15" t="s">
        <v>21</v>
      </c>
    </row>
    <row r="15" spans="1:5" x14ac:dyDescent="0.2">
      <c r="A15" s="1" t="s">
        <v>11</v>
      </c>
      <c r="B15" s="15" t="s">
        <v>33</v>
      </c>
      <c r="C15" s="15" t="s">
        <v>21</v>
      </c>
    </row>
    <row r="16" spans="1:5" x14ac:dyDescent="0.2">
      <c r="A16" s="1" t="s">
        <v>36</v>
      </c>
      <c r="B16" s="15" t="s">
        <v>35</v>
      </c>
      <c r="C16" s="15" t="s">
        <v>18</v>
      </c>
    </row>
    <row r="17" spans="1:3" x14ac:dyDescent="0.2">
      <c r="A17" s="2" t="s">
        <v>37</v>
      </c>
      <c r="B17" s="15" t="s">
        <v>35</v>
      </c>
      <c r="C17" s="15" t="s">
        <v>18</v>
      </c>
    </row>
    <row r="18" spans="1:3" x14ac:dyDescent="0.2">
      <c r="A18" s="2" t="s">
        <v>38</v>
      </c>
      <c r="B18" s="15" t="s">
        <v>35</v>
      </c>
      <c r="C18" s="15" t="s">
        <v>18</v>
      </c>
    </row>
    <row r="19" spans="1:3" x14ac:dyDescent="0.2">
      <c r="A19" s="2" t="s">
        <v>39</v>
      </c>
      <c r="B19" s="15" t="s">
        <v>35</v>
      </c>
      <c r="C19" s="15" t="s">
        <v>18</v>
      </c>
    </row>
    <row r="20" spans="1:3" x14ac:dyDescent="0.2">
      <c r="A20" s="1" t="s">
        <v>40</v>
      </c>
      <c r="B20" s="15" t="s">
        <v>35</v>
      </c>
      <c r="C20" s="15" t="s">
        <v>18</v>
      </c>
    </row>
    <row r="21" spans="1:3" x14ac:dyDescent="0.2">
      <c r="A21" s="1" t="s">
        <v>41</v>
      </c>
      <c r="B21" s="15" t="s">
        <v>35</v>
      </c>
      <c r="C21" s="15" t="s">
        <v>18</v>
      </c>
    </row>
    <row r="22" spans="1:3" x14ac:dyDescent="0.2">
      <c r="A22" s="1" t="s">
        <v>42</v>
      </c>
      <c r="B22" s="15" t="s">
        <v>35</v>
      </c>
      <c r="C22" s="15" t="s">
        <v>18</v>
      </c>
    </row>
    <row r="23" spans="1:3" x14ac:dyDescent="0.2">
      <c r="A23" s="1" t="s">
        <v>43</v>
      </c>
      <c r="B23" s="15" t="s">
        <v>35</v>
      </c>
      <c r="C23" s="15" t="s">
        <v>18</v>
      </c>
    </row>
    <row r="24" spans="1:3" x14ac:dyDescent="0.2">
      <c r="A24" s="1" t="s">
        <v>44</v>
      </c>
      <c r="B24" s="15" t="s">
        <v>35</v>
      </c>
      <c r="C24" s="15" t="s">
        <v>18</v>
      </c>
    </row>
    <row r="25" spans="1:3" x14ac:dyDescent="0.2">
      <c r="A25" s="1" t="s">
        <v>45</v>
      </c>
      <c r="B25" s="15" t="s">
        <v>35</v>
      </c>
      <c r="C25" s="15" t="s">
        <v>18</v>
      </c>
    </row>
    <row r="26" spans="1:3" x14ac:dyDescent="0.2">
      <c r="A26" s="1" t="s">
        <v>47</v>
      </c>
      <c r="B26" s="15" t="s">
        <v>46</v>
      </c>
      <c r="C26" s="15" t="s">
        <v>17</v>
      </c>
    </row>
    <row r="27" spans="1:3" x14ac:dyDescent="0.2">
      <c r="A27" s="1" t="s">
        <v>48</v>
      </c>
      <c r="B27" s="15" t="s">
        <v>46</v>
      </c>
      <c r="C27" s="15" t="s">
        <v>18</v>
      </c>
    </row>
    <row r="28" spans="1:3" x14ac:dyDescent="0.2">
      <c r="A28" s="1" t="s">
        <v>49</v>
      </c>
      <c r="B28" s="15" t="s">
        <v>46</v>
      </c>
      <c r="C28" s="15" t="s">
        <v>17</v>
      </c>
    </row>
    <row r="29" spans="1:3" x14ac:dyDescent="0.2">
      <c r="A29" s="1" t="s">
        <v>50</v>
      </c>
      <c r="B29" s="15" t="s">
        <v>46</v>
      </c>
      <c r="C29" s="15" t="s">
        <v>17</v>
      </c>
    </row>
    <row r="30" spans="1:3" x14ac:dyDescent="0.2">
      <c r="A30" s="1"/>
      <c r="B30" s="13"/>
      <c r="C30" s="15"/>
    </row>
    <row r="31" spans="1:3" x14ac:dyDescent="0.2">
      <c r="A31" s="1"/>
      <c r="B31" s="13"/>
      <c r="C31" s="15"/>
    </row>
    <row r="32" spans="1:3" x14ac:dyDescent="0.2">
      <c r="A32" s="1"/>
      <c r="B32" s="13"/>
      <c r="C32" s="15"/>
    </row>
    <row r="33" spans="1:3" x14ac:dyDescent="0.2">
      <c r="A33" s="1"/>
      <c r="B33" s="13"/>
      <c r="C33" s="15"/>
    </row>
    <row r="34" spans="1:3" x14ac:dyDescent="0.2">
      <c r="A34" s="1"/>
      <c r="B34" s="13"/>
      <c r="C34" s="15"/>
    </row>
    <row r="35" spans="1:3" x14ac:dyDescent="0.2">
      <c r="A35" s="1"/>
      <c r="B35" s="13"/>
      <c r="C35" s="15"/>
    </row>
    <row r="36" spans="1:3" x14ac:dyDescent="0.2">
      <c r="A36" s="1"/>
      <c r="B36" s="13"/>
      <c r="C36" s="15"/>
    </row>
    <row r="37" spans="1:3" x14ac:dyDescent="0.2">
      <c r="A37" s="1"/>
      <c r="B37" s="13"/>
      <c r="C37" s="15"/>
    </row>
    <row r="38" spans="1:3" x14ac:dyDescent="0.2">
      <c r="A38" s="1"/>
      <c r="B38" s="13"/>
      <c r="C38" s="15"/>
    </row>
    <row r="39" spans="1:3" x14ac:dyDescent="0.2">
      <c r="A39" s="1"/>
      <c r="B39" s="13"/>
      <c r="C39" s="15"/>
    </row>
    <row r="40" spans="1:3" x14ac:dyDescent="0.2">
      <c r="A40" s="1"/>
      <c r="B40" s="13"/>
      <c r="C40" s="15"/>
    </row>
    <row r="41" spans="1:3" x14ac:dyDescent="0.2">
      <c r="A41" s="1"/>
      <c r="B41" s="13"/>
      <c r="C41" s="15"/>
    </row>
    <row r="42" spans="1:3" x14ac:dyDescent="0.2">
      <c r="A42" s="1"/>
      <c r="B42" s="13"/>
      <c r="C42" s="15"/>
    </row>
  </sheetData>
  <sheetProtection algorithmName="SHA-512" hashValue="va4rcw9/Bi80kvn4n2pWblNqer1RPkkqdpNTROeNj38JUfwZdR54yZn3fF9BmKokg2cGxr35v6IT5hPCDM7XOg==" saltValue="DHDyGKbr8CW0iORJ3VpYAg==" spinCount="100000" sheet="1" objects="1" scenarios="1"/>
  <hyperlinks>
    <hyperlink ref="E5" r:id="rId1" xr:uid="{34908EA1-089C-C447-A18E-D58CF0DD0D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Tahun 1</vt:lpstr>
      <vt:lpstr>Tahun 2</vt:lpstr>
      <vt:lpstr>Tahun 3</vt:lpstr>
      <vt:lpstr>Referensi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Fakultas Teknik</dc:creator>
  <cp:lastModifiedBy>Alam</cp:lastModifiedBy>
  <dcterms:created xsi:type="dcterms:W3CDTF">2022-02-16T03:12:51Z</dcterms:created>
  <dcterms:modified xsi:type="dcterms:W3CDTF">2023-04-13T04:51:19Z</dcterms:modified>
</cp:coreProperties>
</file>